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8" windowWidth="14808" windowHeight="7956" activeTab="1"/>
  </bookViews>
  <sheets>
    <sheet name="Лист2" sheetId="2" r:id="rId1"/>
    <sheet name="Лист3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AI6" i="2" l="1"/>
  <c r="AQ8" i="3" l="1"/>
  <c r="AL8" i="3"/>
  <c r="Y76" i="2"/>
  <c r="AP83" i="3"/>
  <c r="AP82" i="3"/>
  <c r="AI76" i="3"/>
  <c r="AH76" i="3"/>
  <c r="AG76" i="3"/>
  <c r="AD76" i="3"/>
  <c r="AC76" i="3"/>
  <c r="AB76" i="3"/>
  <c r="AA76" i="3"/>
  <c r="W76" i="3"/>
  <c r="V76" i="3"/>
  <c r="P76" i="3"/>
  <c r="O76" i="3"/>
  <c r="I76" i="3"/>
  <c r="H76" i="3"/>
  <c r="AI75" i="3"/>
  <c r="AH75" i="3"/>
  <c r="AG75" i="3"/>
  <c r="AD75" i="3"/>
  <c r="AC75" i="3"/>
  <c r="AB75" i="3"/>
  <c r="AA75" i="3"/>
  <c r="W75" i="3"/>
  <c r="V75" i="3"/>
  <c r="P75" i="3"/>
  <c r="O75" i="3"/>
  <c r="I75" i="3"/>
  <c r="H75" i="3"/>
  <c r="B74" i="3"/>
  <c r="Y70" i="3" s="1"/>
  <c r="AI73" i="3"/>
  <c r="AH73" i="3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AI72" i="3"/>
  <c r="AH72" i="3"/>
  <c r="AG72" i="3"/>
  <c r="AF72" i="3"/>
  <c r="AE72" i="3"/>
  <c r="AE76" i="3" s="1"/>
  <c r="AD72" i="3"/>
  <c r="AC72" i="3"/>
  <c r="AB72" i="3"/>
  <c r="AA72" i="3"/>
  <c r="Z72" i="3"/>
  <c r="Y72" i="3"/>
  <c r="X72" i="3"/>
  <c r="W72" i="3"/>
  <c r="V72" i="3"/>
  <c r="U72" i="3"/>
  <c r="T72" i="3"/>
  <c r="S72" i="3"/>
  <c r="S76" i="3" s="1"/>
  <c r="R72" i="3"/>
  <c r="Q72" i="3"/>
  <c r="P72" i="3"/>
  <c r="O72" i="3"/>
  <c r="N72" i="3"/>
  <c r="M72" i="3"/>
  <c r="L72" i="3"/>
  <c r="K72" i="3"/>
  <c r="K76" i="3" s="1"/>
  <c r="J72" i="3"/>
  <c r="I72" i="3"/>
  <c r="H72" i="3"/>
  <c r="G72" i="3"/>
  <c r="G76" i="3" s="1"/>
  <c r="F72" i="3"/>
  <c r="E72" i="3"/>
  <c r="AI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E71" i="3"/>
  <c r="AI70" i="3"/>
  <c r="AH70" i="3"/>
  <c r="AG70" i="3"/>
  <c r="AD70" i="3"/>
  <c r="AC70" i="3"/>
  <c r="AB70" i="3"/>
  <c r="AA70" i="3"/>
  <c r="W70" i="3"/>
  <c r="V70" i="3"/>
  <c r="P70" i="3"/>
  <c r="O70" i="3"/>
  <c r="M70" i="3"/>
  <c r="I70" i="3"/>
  <c r="H70" i="3"/>
  <c r="AP69" i="3"/>
  <c r="AM69" i="3"/>
  <c r="AL69" i="3"/>
  <c r="AO69" i="3" s="1"/>
  <c r="AK69" i="3"/>
  <c r="AN69" i="3" s="1"/>
  <c r="AJ69" i="3"/>
  <c r="AP68" i="3"/>
  <c r="AM68" i="3"/>
  <c r="AL68" i="3"/>
  <c r="AO68" i="3" s="1"/>
  <c r="AK68" i="3"/>
  <c r="AN68" i="3" s="1"/>
  <c r="AJ68" i="3"/>
  <c r="AP67" i="3"/>
  <c r="AO67" i="3"/>
  <c r="AM67" i="3"/>
  <c r="AL67" i="3"/>
  <c r="AK67" i="3"/>
  <c r="AN67" i="3" s="1"/>
  <c r="AJ67" i="3"/>
  <c r="AP66" i="3"/>
  <c r="AM66" i="3"/>
  <c r="AL66" i="3"/>
  <c r="AO66" i="3" s="1"/>
  <c r="AK66" i="3"/>
  <c r="AN66" i="3" s="1"/>
  <c r="AJ66" i="3"/>
  <c r="AP65" i="3"/>
  <c r="AM65" i="3"/>
  <c r="AL65" i="3"/>
  <c r="AO65" i="3" s="1"/>
  <c r="AK65" i="3"/>
  <c r="AN65" i="3" s="1"/>
  <c r="AJ65" i="3"/>
  <c r="AP64" i="3"/>
  <c r="AM64" i="3"/>
  <c r="AL64" i="3"/>
  <c r="AO64" i="3" s="1"/>
  <c r="AK64" i="3"/>
  <c r="AN64" i="3" s="1"/>
  <c r="AJ64" i="3"/>
  <c r="AP63" i="3"/>
  <c r="AM63" i="3"/>
  <c r="AL63" i="3"/>
  <c r="AO63" i="3" s="1"/>
  <c r="AK63" i="3"/>
  <c r="AN63" i="3" s="1"/>
  <c r="AJ63" i="3"/>
  <c r="AP62" i="3"/>
  <c r="AM62" i="3"/>
  <c r="AL62" i="3"/>
  <c r="AO62" i="3" s="1"/>
  <c r="AK62" i="3"/>
  <c r="AN62" i="3" s="1"/>
  <c r="AJ62" i="3"/>
  <c r="AP61" i="3"/>
  <c r="AM61" i="3"/>
  <c r="AL61" i="3"/>
  <c r="AO61" i="3" s="1"/>
  <c r="AK61" i="3"/>
  <c r="AN61" i="3" s="1"/>
  <c r="AJ61" i="3"/>
  <c r="AP60" i="3"/>
  <c r="AM60" i="3"/>
  <c r="AL60" i="3"/>
  <c r="AO60" i="3" s="1"/>
  <c r="AK60" i="3"/>
  <c r="AN60" i="3" s="1"/>
  <c r="AJ60" i="3"/>
  <c r="AP59" i="3"/>
  <c r="AM59" i="3"/>
  <c r="AL59" i="3"/>
  <c r="AO59" i="3" s="1"/>
  <c r="AK59" i="3"/>
  <c r="AN59" i="3" s="1"/>
  <c r="AJ59" i="3"/>
  <c r="AP58" i="3"/>
  <c r="AM58" i="3"/>
  <c r="AL58" i="3"/>
  <c r="AO58" i="3" s="1"/>
  <c r="AK58" i="3"/>
  <c r="AN58" i="3" s="1"/>
  <c r="AJ58" i="3"/>
  <c r="AP57" i="3"/>
  <c r="AM57" i="3"/>
  <c r="AL57" i="3"/>
  <c r="AO57" i="3" s="1"/>
  <c r="AK57" i="3"/>
  <c r="AN57" i="3" s="1"/>
  <c r="AJ57" i="3"/>
  <c r="AP56" i="3"/>
  <c r="AM56" i="3"/>
  <c r="AL56" i="3"/>
  <c r="AO56" i="3" s="1"/>
  <c r="AK56" i="3"/>
  <c r="AN56" i="3" s="1"/>
  <c r="AJ56" i="3"/>
  <c r="AP55" i="3"/>
  <c r="AM55" i="3"/>
  <c r="AL55" i="3"/>
  <c r="AO55" i="3" s="1"/>
  <c r="AK55" i="3"/>
  <c r="AN55" i="3" s="1"/>
  <c r="AJ55" i="3"/>
  <c r="AP54" i="3"/>
  <c r="AM54" i="3"/>
  <c r="AL54" i="3"/>
  <c r="AO54" i="3" s="1"/>
  <c r="AK54" i="3"/>
  <c r="AN54" i="3" s="1"/>
  <c r="AJ54" i="3"/>
  <c r="AP53" i="3"/>
  <c r="AM53" i="3"/>
  <c r="AL53" i="3"/>
  <c r="AO53" i="3" s="1"/>
  <c r="AK53" i="3"/>
  <c r="AN53" i="3" s="1"/>
  <c r="AJ53" i="3"/>
  <c r="AP52" i="3"/>
  <c r="AM52" i="3"/>
  <c r="AL52" i="3"/>
  <c r="AO52" i="3" s="1"/>
  <c r="AK52" i="3"/>
  <c r="AN52" i="3" s="1"/>
  <c r="AJ52" i="3"/>
  <c r="AP51" i="3"/>
  <c r="AM51" i="3"/>
  <c r="AL51" i="3"/>
  <c r="AO51" i="3" s="1"/>
  <c r="AK51" i="3"/>
  <c r="AN51" i="3" s="1"/>
  <c r="AJ51" i="3"/>
  <c r="AP50" i="3"/>
  <c r="AM50" i="3"/>
  <c r="AL50" i="3"/>
  <c r="AO50" i="3" s="1"/>
  <c r="AK50" i="3"/>
  <c r="AN50" i="3" s="1"/>
  <c r="AJ50" i="3"/>
  <c r="AP49" i="3"/>
  <c r="AM49" i="3"/>
  <c r="AL49" i="3"/>
  <c r="AO49" i="3" s="1"/>
  <c r="AK49" i="3"/>
  <c r="AN49" i="3" s="1"/>
  <c r="AJ49" i="3"/>
  <c r="AP48" i="3"/>
  <c r="AM48" i="3"/>
  <c r="AL48" i="3"/>
  <c r="AO48" i="3" s="1"/>
  <c r="AK48" i="3"/>
  <c r="AN48" i="3" s="1"/>
  <c r="AJ48" i="3"/>
  <c r="AP47" i="3"/>
  <c r="AM47" i="3"/>
  <c r="AL47" i="3"/>
  <c r="AO47" i="3" s="1"/>
  <c r="AK47" i="3"/>
  <c r="AN47" i="3" s="1"/>
  <c r="AJ47" i="3"/>
  <c r="AP46" i="3"/>
  <c r="AN46" i="3"/>
  <c r="AM46" i="3"/>
  <c r="AL46" i="3"/>
  <c r="AO46" i="3" s="1"/>
  <c r="AK46" i="3"/>
  <c r="AJ46" i="3"/>
  <c r="AP45" i="3"/>
  <c r="AN45" i="3"/>
  <c r="AM45" i="3"/>
  <c r="AL45" i="3"/>
  <c r="AO45" i="3" s="1"/>
  <c r="AK45" i="3"/>
  <c r="AJ45" i="3"/>
  <c r="AP44" i="3"/>
  <c r="AM44" i="3"/>
  <c r="AL44" i="3"/>
  <c r="AO44" i="3" s="1"/>
  <c r="AK44" i="3"/>
  <c r="AN44" i="3" s="1"/>
  <c r="AJ44" i="3"/>
  <c r="AP43" i="3"/>
  <c r="AM43" i="3"/>
  <c r="AL43" i="3"/>
  <c r="AO43" i="3" s="1"/>
  <c r="AK43" i="3"/>
  <c r="AN43" i="3" s="1"/>
  <c r="AJ43" i="3"/>
  <c r="AP42" i="3"/>
  <c r="AN42" i="3"/>
  <c r="AM42" i="3"/>
  <c r="AL42" i="3"/>
  <c r="AO42" i="3" s="1"/>
  <c r="AK42" i="3"/>
  <c r="AJ42" i="3"/>
  <c r="AP41" i="3"/>
  <c r="AM41" i="3"/>
  <c r="AL41" i="3"/>
  <c r="AO41" i="3" s="1"/>
  <c r="AK41" i="3"/>
  <c r="AN41" i="3" s="1"/>
  <c r="AJ41" i="3"/>
  <c r="AP40" i="3"/>
  <c r="AM40" i="3"/>
  <c r="AL40" i="3"/>
  <c r="AO40" i="3" s="1"/>
  <c r="AK40" i="3"/>
  <c r="AN40" i="3" s="1"/>
  <c r="AJ40" i="3"/>
  <c r="AP39" i="3"/>
  <c r="AM39" i="3"/>
  <c r="AL39" i="3"/>
  <c r="AO39" i="3" s="1"/>
  <c r="AK39" i="3"/>
  <c r="AN39" i="3" s="1"/>
  <c r="AJ39" i="3"/>
  <c r="AP38" i="3"/>
  <c r="AM38" i="3"/>
  <c r="AL38" i="3"/>
  <c r="AO38" i="3" s="1"/>
  <c r="AK38" i="3"/>
  <c r="AN38" i="3" s="1"/>
  <c r="AJ38" i="3"/>
  <c r="AP37" i="3"/>
  <c r="AM37" i="3"/>
  <c r="AL37" i="3"/>
  <c r="AO37" i="3" s="1"/>
  <c r="AK37" i="3"/>
  <c r="AN37" i="3" s="1"/>
  <c r="AJ37" i="3"/>
  <c r="AP36" i="3"/>
  <c r="AM36" i="3"/>
  <c r="AL36" i="3"/>
  <c r="AO36" i="3" s="1"/>
  <c r="AK36" i="3"/>
  <c r="AN36" i="3" s="1"/>
  <c r="AJ36" i="3"/>
  <c r="AP35" i="3"/>
  <c r="AM35" i="3"/>
  <c r="AL35" i="3"/>
  <c r="AO35" i="3" s="1"/>
  <c r="AK35" i="3"/>
  <c r="AN35" i="3" s="1"/>
  <c r="AJ35" i="3"/>
  <c r="AP34" i="3"/>
  <c r="AM34" i="3"/>
  <c r="AL34" i="3"/>
  <c r="AO34" i="3" s="1"/>
  <c r="AK34" i="3"/>
  <c r="AN34" i="3" s="1"/>
  <c r="AJ34" i="3"/>
  <c r="AP33" i="3"/>
  <c r="AM33" i="3"/>
  <c r="AL33" i="3"/>
  <c r="AO33" i="3" s="1"/>
  <c r="AK33" i="3"/>
  <c r="AN33" i="3" s="1"/>
  <c r="AJ33" i="3"/>
  <c r="AP32" i="3"/>
  <c r="AM32" i="3"/>
  <c r="AL32" i="3"/>
  <c r="AO32" i="3" s="1"/>
  <c r="AK32" i="3"/>
  <c r="AN32" i="3" s="1"/>
  <c r="AJ32" i="3"/>
  <c r="AP31" i="3"/>
  <c r="AM31" i="3"/>
  <c r="AL31" i="3"/>
  <c r="AO31" i="3" s="1"/>
  <c r="AK31" i="3"/>
  <c r="AN31" i="3" s="1"/>
  <c r="AJ31" i="3"/>
  <c r="AP30" i="3"/>
  <c r="AN30" i="3"/>
  <c r="AM30" i="3"/>
  <c r="AL30" i="3"/>
  <c r="AO30" i="3" s="1"/>
  <c r="AK30" i="3"/>
  <c r="AJ30" i="3"/>
  <c r="AP29" i="3"/>
  <c r="AM29" i="3"/>
  <c r="AL29" i="3"/>
  <c r="AO29" i="3" s="1"/>
  <c r="AK29" i="3"/>
  <c r="AN29" i="3" s="1"/>
  <c r="AJ29" i="3"/>
  <c r="AP28" i="3"/>
  <c r="AO28" i="3"/>
  <c r="AM28" i="3"/>
  <c r="AL28" i="3"/>
  <c r="AK28" i="3"/>
  <c r="AN28" i="3" s="1"/>
  <c r="AJ28" i="3"/>
  <c r="AP27" i="3"/>
  <c r="AM27" i="3"/>
  <c r="AL27" i="3"/>
  <c r="AO27" i="3" s="1"/>
  <c r="AK27" i="3"/>
  <c r="AN27" i="3" s="1"/>
  <c r="AJ27" i="3"/>
  <c r="AP26" i="3"/>
  <c r="AN26" i="3"/>
  <c r="AM26" i="3"/>
  <c r="AL26" i="3"/>
  <c r="AO26" i="3" s="1"/>
  <c r="AK26" i="3"/>
  <c r="AJ26" i="3"/>
  <c r="AP25" i="3"/>
  <c r="AN25" i="3"/>
  <c r="AM25" i="3"/>
  <c r="AL25" i="3"/>
  <c r="AO25" i="3" s="1"/>
  <c r="AK25" i="3"/>
  <c r="AJ25" i="3"/>
  <c r="AP24" i="3"/>
  <c r="AM24" i="3"/>
  <c r="AL24" i="3"/>
  <c r="AO24" i="3" s="1"/>
  <c r="AK24" i="3"/>
  <c r="AN24" i="3" s="1"/>
  <c r="AJ24" i="3"/>
  <c r="AP23" i="3"/>
  <c r="AM23" i="3"/>
  <c r="AL23" i="3"/>
  <c r="AO23" i="3" s="1"/>
  <c r="AK23" i="3"/>
  <c r="AN23" i="3" s="1"/>
  <c r="AJ23" i="3"/>
  <c r="AP22" i="3"/>
  <c r="AM22" i="3"/>
  <c r="AL22" i="3"/>
  <c r="AO22" i="3" s="1"/>
  <c r="AK22" i="3"/>
  <c r="AN22" i="3" s="1"/>
  <c r="AJ22" i="3"/>
  <c r="AP21" i="3"/>
  <c r="AM21" i="3"/>
  <c r="AL21" i="3"/>
  <c r="AO21" i="3" s="1"/>
  <c r="AK21" i="3"/>
  <c r="AN21" i="3" s="1"/>
  <c r="AJ21" i="3"/>
  <c r="AP20" i="3"/>
  <c r="AM20" i="3"/>
  <c r="AL20" i="3"/>
  <c r="AO20" i="3" s="1"/>
  <c r="AK20" i="3"/>
  <c r="AN20" i="3" s="1"/>
  <c r="AJ20" i="3"/>
  <c r="AP19" i="3"/>
  <c r="AM19" i="3"/>
  <c r="AL19" i="3"/>
  <c r="AO19" i="3" s="1"/>
  <c r="AK19" i="3"/>
  <c r="AN19" i="3" s="1"/>
  <c r="AJ19" i="3"/>
  <c r="AP18" i="3"/>
  <c r="AM18" i="3"/>
  <c r="AL18" i="3"/>
  <c r="AO18" i="3" s="1"/>
  <c r="AK18" i="3"/>
  <c r="AN18" i="3" s="1"/>
  <c r="AJ18" i="3"/>
  <c r="AP17" i="3"/>
  <c r="AM17" i="3"/>
  <c r="AL17" i="3"/>
  <c r="AO17" i="3" s="1"/>
  <c r="AK17" i="3"/>
  <c r="AN17" i="3" s="1"/>
  <c r="AJ17" i="3"/>
  <c r="AP16" i="3"/>
  <c r="AM16" i="3"/>
  <c r="AL16" i="3"/>
  <c r="AO16" i="3" s="1"/>
  <c r="AK16" i="3"/>
  <c r="AN16" i="3" s="1"/>
  <c r="AJ16" i="3"/>
  <c r="AP15" i="3"/>
  <c r="AM15" i="3"/>
  <c r="AL15" i="3"/>
  <c r="AO15" i="3" s="1"/>
  <c r="AK15" i="3"/>
  <c r="AN15" i="3" s="1"/>
  <c r="AJ15" i="3"/>
  <c r="AJ14" i="3"/>
  <c r="G70" i="3" l="1"/>
  <c r="S70" i="3"/>
  <c r="S75" i="3" s="1"/>
  <c r="E76" i="3"/>
  <c r="Q76" i="3"/>
  <c r="Y76" i="3"/>
  <c r="M76" i="3"/>
  <c r="U76" i="3"/>
  <c r="AF70" i="3"/>
  <c r="AF75" i="3" s="1"/>
  <c r="AP84" i="3"/>
  <c r="E70" i="3"/>
  <c r="E75" i="3" s="1"/>
  <c r="K70" i="3"/>
  <c r="K75" i="3" s="1"/>
  <c r="Q70" i="3"/>
  <c r="U70" i="3"/>
  <c r="U75" i="3" s="1"/>
  <c r="AE70" i="3"/>
  <c r="AE75" i="3" s="1"/>
  <c r="AM71" i="3"/>
  <c r="F70" i="3"/>
  <c r="J70" i="3"/>
  <c r="J75" i="3" s="1"/>
  <c r="N70" i="3"/>
  <c r="N75" i="3" s="1"/>
  <c r="R70" i="3"/>
  <c r="R75" i="3" s="1"/>
  <c r="Z70" i="3"/>
  <c r="L76" i="3"/>
  <c r="T76" i="3"/>
  <c r="X76" i="3"/>
  <c r="AF76" i="3"/>
  <c r="M75" i="3"/>
  <c r="Q75" i="3"/>
  <c r="Y75" i="3"/>
  <c r="G75" i="3"/>
  <c r="F75" i="3"/>
  <c r="Z75" i="3"/>
  <c r="L70" i="3"/>
  <c r="L75" i="3" s="1"/>
  <c r="T70" i="3"/>
  <c r="T75" i="3" s="1"/>
  <c r="X70" i="3"/>
  <c r="X75" i="3" s="1"/>
  <c r="F76" i="3"/>
  <c r="J76" i="3"/>
  <c r="N76" i="3"/>
  <c r="R76" i="3"/>
  <c r="Z76" i="3"/>
  <c r="AN76" i="3"/>
  <c r="AO76" i="3"/>
  <c r="AM70" i="3"/>
  <c r="AP75" i="3"/>
  <c r="Y79" i="3" s="1"/>
  <c r="AP80" i="2"/>
  <c r="AP79" i="2"/>
  <c r="H72" i="2"/>
  <c r="I72" i="2"/>
  <c r="O72" i="2"/>
  <c r="P72" i="2"/>
  <c r="V72" i="2"/>
  <c r="W72" i="2"/>
  <c r="AA72" i="2"/>
  <c r="AB72" i="2"/>
  <c r="AC72" i="2"/>
  <c r="AD72" i="2"/>
  <c r="AG72" i="2"/>
  <c r="AH72" i="2"/>
  <c r="AI72" i="2"/>
  <c r="H73" i="2"/>
  <c r="I73" i="2"/>
  <c r="O73" i="2"/>
  <c r="P73" i="2"/>
  <c r="V73" i="2"/>
  <c r="W73" i="2"/>
  <c r="AA73" i="2"/>
  <c r="AB73" i="2"/>
  <c r="AC73" i="2"/>
  <c r="AD73" i="2"/>
  <c r="AG73" i="2"/>
  <c r="AH73" i="2"/>
  <c r="AI73" i="2"/>
  <c r="AP49" i="2"/>
  <c r="AO49" i="2"/>
  <c r="AM49" i="2"/>
  <c r="AL49" i="2"/>
  <c r="AK49" i="2"/>
  <c r="AN49" i="2" s="1"/>
  <c r="AJ49" i="2"/>
  <c r="AP48" i="2"/>
  <c r="AO48" i="2"/>
  <c r="AM48" i="2"/>
  <c r="AL48" i="2"/>
  <c r="AK48" i="2"/>
  <c r="AN48" i="2" s="1"/>
  <c r="AJ48" i="2"/>
  <c r="AP47" i="2"/>
  <c r="AN47" i="2"/>
  <c r="AM47" i="2"/>
  <c r="AL47" i="2"/>
  <c r="AO47" i="2" s="1"/>
  <c r="AK47" i="2"/>
  <c r="AJ47" i="2"/>
  <c r="AP46" i="2"/>
  <c r="AO46" i="2"/>
  <c r="AM46" i="2"/>
  <c r="AL46" i="2"/>
  <c r="AK46" i="2"/>
  <c r="AN46" i="2" s="1"/>
  <c r="AJ46" i="2"/>
  <c r="AP45" i="2"/>
  <c r="AN45" i="2"/>
  <c r="AM45" i="2"/>
  <c r="AL45" i="2"/>
  <c r="AO45" i="2" s="1"/>
  <c r="AK45" i="2"/>
  <c r="AJ45" i="2"/>
  <c r="AP44" i="2"/>
  <c r="AO44" i="2"/>
  <c r="AM44" i="2"/>
  <c r="AL44" i="2"/>
  <c r="AK44" i="2"/>
  <c r="AN44" i="2" s="1"/>
  <c r="AJ44" i="2"/>
  <c r="AP43" i="2"/>
  <c r="AN43" i="2"/>
  <c r="AM43" i="2"/>
  <c r="AL43" i="2"/>
  <c r="AO43" i="2" s="1"/>
  <c r="AK43" i="2"/>
  <c r="AJ43" i="2"/>
  <c r="AP42" i="2"/>
  <c r="AO42" i="2"/>
  <c r="AM42" i="2"/>
  <c r="AL42" i="2"/>
  <c r="AK42" i="2"/>
  <c r="AN42" i="2" s="1"/>
  <c r="AJ42" i="2"/>
  <c r="AP41" i="2"/>
  <c r="AN41" i="2"/>
  <c r="AM41" i="2"/>
  <c r="AL41" i="2"/>
  <c r="AO41" i="2" s="1"/>
  <c r="AK41" i="2"/>
  <c r="AJ41" i="2"/>
  <c r="AP40" i="2"/>
  <c r="AO40" i="2"/>
  <c r="AM40" i="2"/>
  <c r="AL40" i="2"/>
  <c r="AK40" i="2"/>
  <c r="AN40" i="2" s="1"/>
  <c r="AJ40" i="2"/>
  <c r="AP39" i="2"/>
  <c r="AN39" i="2"/>
  <c r="AM39" i="2"/>
  <c r="AL39" i="2"/>
  <c r="AO39" i="2" s="1"/>
  <c r="AK39" i="2"/>
  <c r="AJ39" i="2"/>
  <c r="AP38" i="2"/>
  <c r="AO38" i="2"/>
  <c r="AM38" i="2"/>
  <c r="AL38" i="2"/>
  <c r="AK38" i="2"/>
  <c r="AN38" i="2" s="1"/>
  <c r="AJ38" i="2"/>
  <c r="AP37" i="2"/>
  <c r="AN37" i="2"/>
  <c r="AM37" i="2"/>
  <c r="AL37" i="2"/>
  <c r="AO37" i="2" s="1"/>
  <c r="AK37" i="2"/>
  <c r="AJ37" i="2"/>
  <c r="AP36" i="2"/>
  <c r="AO36" i="2"/>
  <c r="AM36" i="2"/>
  <c r="AL36" i="2"/>
  <c r="AK36" i="2"/>
  <c r="AN36" i="2" s="1"/>
  <c r="AJ36" i="2"/>
  <c r="AP35" i="2"/>
  <c r="AN35" i="2"/>
  <c r="AM35" i="2"/>
  <c r="AL35" i="2"/>
  <c r="AO35" i="2" s="1"/>
  <c r="AK35" i="2"/>
  <c r="AJ35" i="2"/>
  <c r="AP34" i="2"/>
  <c r="AO34" i="2"/>
  <c r="AM34" i="2"/>
  <c r="AL34" i="2"/>
  <c r="AK34" i="2"/>
  <c r="AN34" i="2" s="1"/>
  <c r="AJ34" i="2"/>
  <c r="AP33" i="2"/>
  <c r="AN33" i="2"/>
  <c r="AM33" i="2"/>
  <c r="AL33" i="2"/>
  <c r="AO33" i="2" s="1"/>
  <c r="AK33" i="2"/>
  <c r="AJ33" i="2"/>
  <c r="AP32" i="2"/>
  <c r="AO32" i="2"/>
  <c r="AM32" i="2"/>
  <c r="AL32" i="2"/>
  <c r="AK32" i="2"/>
  <c r="AN32" i="2" s="1"/>
  <c r="AJ32" i="2"/>
  <c r="AP31" i="2"/>
  <c r="AN31" i="2"/>
  <c r="AM31" i="2"/>
  <c r="AL31" i="2"/>
  <c r="AO31" i="2" s="1"/>
  <c r="AK31" i="2"/>
  <c r="AJ31" i="2"/>
  <c r="AP30" i="2"/>
  <c r="AO30" i="2"/>
  <c r="AM30" i="2"/>
  <c r="AL30" i="2"/>
  <c r="AK30" i="2"/>
  <c r="AN30" i="2" s="1"/>
  <c r="AJ30" i="2"/>
  <c r="AP29" i="2"/>
  <c r="AN29" i="2"/>
  <c r="AM29" i="2"/>
  <c r="AL29" i="2"/>
  <c r="AO29" i="2" s="1"/>
  <c r="AK29" i="2"/>
  <c r="AJ29" i="2"/>
  <c r="AP28" i="2"/>
  <c r="AO28" i="2"/>
  <c r="AM28" i="2"/>
  <c r="AL28" i="2"/>
  <c r="AK28" i="2"/>
  <c r="AN28" i="2" s="1"/>
  <c r="AJ28" i="2"/>
  <c r="AP27" i="2"/>
  <c r="AN27" i="2"/>
  <c r="AM27" i="2"/>
  <c r="AL27" i="2"/>
  <c r="AO27" i="2" s="1"/>
  <c r="AK27" i="2"/>
  <c r="AJ27" i="2"/>
  <c r="AP26" i="2"/>
  <c r="AO26" i="2"/>
  <c r="AM26" i="2"/>
  <c r="AL26" i="2"/>
  <c r="AK26" i="2"/>
  <c r="AN26" i="2" s="1"/>
  <c r="AJ26" i="2"/>
  <c r="AP25" i="2"/>
  <c r="AN25" i="2"/>
  <c r="AM25" i="2"/>
  <c r="AL25" i="2"/>
  <c r="AO25" i="2" s="1"/>
  <c r="AK25" i="2"/>
  <c r="AJ25" i="2"/>
  <c r="AP24" i="2"/>
  <c r="AO24" i="2"/>
  <c r="AM24" i="2"/>
  <c r="AL24" i="2"/>
  <c r="AK24" i="2"/>
  <c r="AN24" i="2" s="1"/>
  <c r="AJ24" i="2"/>
  <c r="AP23" i="2"/>
  <c r="AN23" i="2"/>
  <c r="AM23" i="2"/>
  <c r="AL23" i="2"/>
  <c r="AO23" i="2" s="1"/>
  <c r="AK23" i="2"/>
  <c r="AJ23" i="2"/>
  <c r="AP22" i="2"/>
  <c r="AO22" i="2"/>
  <c r="AM22" i="2"/>
  <c r="AL22" i="2"/>
  <c r="AK22" i="2"/>
  <c r="AN22" i="2" s="1"/>
  <c r="AJ22" i="2"/>
  <c r="AP21" i="2"/>
  <c r="AN21" i="2"/>
  <c r="AM21" i="2"/>
  <c r="AL21" i="2"/>
  <c r="AO21" i="2" s="1"/>
  <c r="AK21" i="2"/>
  <c r="AJ21" i="2"/>
  <c r="AP20" i="2"/>
  <c r="AO20" i="2"/>
  <c r="AM20" i="2"/>
  <c r="AL20" i="2"/>
  <c r="AK20" i="2"/>
  <c r="AN20" i="2" s="1"/>
  <c r="AJ20" i="2"/>
  <c r="AP19" i="2"/>
  <c r="AN19" i="2"/>
  <c r="AM19" i="2"/>
  <c r="AL19" i="2"/>
  <c r="AO19" i="2" s="1"/>
  <c r="AK19" i="2"/>
  <c r="AJ19" i="2"/>
  <c r="AP18" i="2"/>
  <c r="AO18" i="2"/>
  <c r="AM18" i="2"/>
  <c r="AL18" i="2"/>
  <c r="AK18" i="2"/>
  <c r="AN18" i="2" s="1"/>
  <c r="AJ18" i="2"/>
  <c r="AP17" i="2"/>
  <c r="AN17" i="2"/>
  <c r="AM17" i="2"/>
  <c r="AL17" i="2"/>
  <c r="AO17" i="2" s="1"/>
  <c r="AK17" i="2"/>
  <c r="AJ17" i="2"/>
  <c r="AP16" i="2"/>
  <c r="AO16" i="2"/>
  <c r="AM16" i="2"/>
  <c r="AL16" i="2"/>
  <c r="AK16" i="2"/>
  <c r="AN16" i="2" s="1"/>
  <c r="AJ16" i="2"/>
  <c r="AP15" i="2"/>
  <c r="AN15" i="2"/>
  <c r="AM15" i="2"/>
  <c r="AL15" i="2"/>
  <c r="AO15" i="2" s="1"/>
  <c r="AK15" i="2"/>
  <c r="AJ15" i="2"/>
  <c r="AP14" i="2"/>
  <c r="AO14" i="2"/>
  <c r="AM14" i="2"/>
  <c r="AL14" i="2"/>
  <c r="AK14" i="2"/>
  <c r="AN14" i="2" s="1"/>
  <c r="AJ14" i="2"/>
  <c r="AP13" i="2"/>
  <c r="AN13" i="2"/>
  <c r="AM13" i="2"/>
  <c r="AL13" i="2"/>
  <c r="AO13" i="2" s="1"/>
  <c r="AK13" i="2"/>
  <c r="AJ13" i="2"/>
  <c r="AN50" i="2"/>
  <c r="AN73" i="2" s="1"/>
  <c r="AO50" i="2"/>
  <c r="AO73" i="2" s="1"/>
  <c r="AP50" i="2"/>
  <c r="AP72" i="2" s="1"/>
  <c r="AN51" i="2"/>
  <c r="AO51" i="2"/>
  <c r="AP51" i="2"/>
  <c r="AN52" i="2"/>
  <c r="AO52" i="2"/>
  <c r="AP52" i="2"/>
  <c r="AN53" i="2"/>
  <c r="AO53" i="2"/>
  <c r="AP53" i="2"/>
  <c r="AN54" i="2"/>
  <c r="AO54" i="2"/>
  <c r="AP54" i="2"/>
  <c r="AN55" i="2"/>
  <c r="AO55" i="2"/>
  <c r="AP55" i="2"/>
  <c r="AN56" i="2"/>
  <c r="AO56" i="2"/>
  <c r="AP56" i="2"/>
  <c r="AN57" i="2"/>
  <c r="AO57" i="2"/>
  <c r="AP57" i="2"/>
  <c r="AN58" i="2"/>
  <c r="AO58" i="2"/>
  <c r="AP58" i="2"/>
  <c r="AN59" i="2"/>
  <c r="AO59" i="2"/>
  <c r="AP59" i="2"/>
  <c r="AN60" i="2"/>
  <c r="AO60" i="2"/>
  <c r="AP60" i="2"/>
  <c r="AN61" i="2"/>
  <c r="AO61" i="2"/>
  <c r="AP61" i="2"/>
  <c r="AN62" i="2"/>
  <c r="AO62" i="2"/>
  <c r="AP62" i="2"/>
  <c r="AN63" i="2"/>
  <c r="AO63" i="2"/>
  <c r="AP63" i="2"/>
  <c r="AN64" i="2"/>
  <c r="AO64" i="2"/>
  <c r="AP64" i="2"/>
  <c r="AN65" i="2"/>
  <c r="AO65" i="2"/>
  <c r="AP65" i="2"/>
  <c r="AN66" i="2"/>
  <c r="AO66" i="2"/>
  <c r="AP66" i="2"/>
  <c r="AP12" i="2"/>
  <c r="AO12" i="2"/>
  <c r="AM12" i="2"/>
  <c r="AL12" i="2"/>
  <c r="AK12" i="2"/>
  <c r="AN12" i="2" s="1"/>
  <c r="AJ12" i="2"/>
  <c r="Y78" i="3" l="1"/>
  <c r="AR72" i="2"/>
  <c r="AN80" i="3"/>
  <c r="AR75" i="3"/>
  <c r="B71" i="2" l="1"/>
  <c r="Y75" i="2" s="1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AI69" i="2"/>
  <c r="AH69" i="2"/>
  <c r="AG69" i="2"/>
  <c r="AF69" i="2"/>
  <c r="AF73" i="2" s="1"/>
  <c r="AE69" i="2"/>
  <c r="AE73" i="2" s="1"/>
  <c r="AD69" i="2"/>
  <c r="AC69" i="2"/>
  <c r="AB69" i="2"/>
  <c r="AA69" i="2"/>
  <c r="Z69" i="2"/>
  <c r="Y69" i="2"/>
  <c r="X69" i="2"/>
  <c r="X73" i="2" s="1"/>
  <c r="W69" i="2"/>
  <c r="V69" i="2"/>
  <c r="U69" i="2"/>
  <c r="T69" i="2"/>
  <c r="T73" i="2" s="1"/>
  <c r="S69" i="2"/>
  <c r="S73" i="2" s="1"/>
  <c r="R69" i="2"/>
  <c r="Q69" i="2"/>
  <c r="P69" i="2"/>
  <c r="O69" i="2"/>
  <c r="N69" i="2"/>
  <c r="M69" i="2"/>
  <c r="L69" i="2"/>
  <c r="L73" i="2" s="1"/>
  <c r="K69" i="2"/>
  <c r="K73" i="2" s="1"/>
  <c r="J69" i="2"/>
  <c r="I69" i="2"/>
  <c r="H69" i="2"/>
  <c r="G69" i="2"/>
  <c r="G73" i="2" s="1"/>
  <c r="F69" i="2"/>
  <c r="E69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U67" i="2" s="1"/>
  <c r="T68" i="2"/>
  <c r="S68" i="2"/>
  <c r="R68" i="2"/>
  <c r="Q68" i="2"/>
  <c r="Q67" i="2" s="1"/>
  <c r="P68" i="2"/>
  <c r="O68" i="2"/>
  <c r="N68" i="2"/>
  <c r="M68" i="2"/>
  <c r="M67" i="2" s="1"/>
  <c r="L68" i="2"/>
  <c r="K68" i="2"/>
  <c r="J68" i="2"/>
  <c r="I68" i="2"/>
  <c r="H68" i="2"/>
  <c r="G68" i="2"/>
  <c r="F68" i="2"/>
  <c r="E68" i="2"/>
  <c r="E67" i="2" s="1"/>
  <c r="AI67" i="2"/>
  <c r="AH67" i="2"/>
  <c r="AG67" i="2"/>
  <c r="AD67" i="2"/>
  <c r="AC67" i="2"/>
  <c r="AB67" i="2"/>
  <c r="AA67" i="2"/>
  <c r="Y67" i="2"/>
  <c r="W67" i="2"/>
  <c r="V67" i="2"/>
  <c r="P67" i="2"/>
  <c r="O67" i="2"/>
  <c r="I67" i="2"/>
  <c r="H67" i="2"/>
  <c r="E73" i="2" l="1"/>
  <c r="M73" i="2"/>
  <c r="Q73" i="2"/>
  <c r="U73" i="2"/>
  <c r="Y73" i="2"/>
  <c r="Y72" i="2"/>
  <c r="E72" i="2"/>
  <c r="M72" i="2"/>
  <c r="Q72" i="2"/>
  <c r="U72" i="2"/>
  <c r="F73" i="2"/>
  <c r="J73" i="2"/>
  <c r="N73" i="2"/>
  <c r="R73" i="2"/>
  <c r="Z73" i="2"/>
  <c r="F67" i="2"/>
  <c r="F72" i="2" s="1"/>
  <c r="J67" i="2"/>
  <c r="J72" i="2" s="1"/>
  <c r="N67" i="2"/>
  <c r="N72" i="2" s="1"/>
  <c r="R67" i="2"/>
  <c r="R72" i="2" s="1"/>
  <c r="Z67" i="2"/>
  <c r="Z72" i="2" s="1"/>
  <c r="G67" i="2"/>
  <c r="G72" i="2" s="1"/>
  <c r="K67" i="2"/>
  <c r="K72" i="2" s="1"/>
  <c r="S67" i="2"/>
  <c r="S72" i="2" s="1"/>
  <c r="AE67" i="2"/>
  <c r="AE72" i="2" s="1"/>
  <c r="L67" i="2"/>
  <c r="L72" i="2" s="1"/>
  <c r="T67" i="2"/>
  <c r="T72" i="2" s="1"/>
  <c r="X67" i="2"/>
  <c r="X72" i="2" s="1"/>
  <c r="AF67" i="2"/>
  <c r="AF72" i="2" s="1"/>
  <c r="AN77" i="2" l="1"/>
</calcChain>
</file>

<file path=xl/sharedStrings.xml><?xml version="1.0" encoding="utf-8"?>
<sst xmlns="http://schemas.openxmlformats.org/spreadsheetml/2006/main" count="1527" uniqueCount="105">
  <si>
    <t>Т А Б Е Л Ь</t>
  </si>
  <si>
    <t>УЧЕТА ПОСЕЩАЕМОСТИ ДЕТЕЙ</t>
  </si>
  <si>
    <t xml:space="preserve">Учреждение </t>
  </si>
  <si>
    <t>МДОА(Б)У "Детский сад №__"</t>
  </si>
  <si>
    <t xml:space="preserve">Структурное подразделение </t>
  </si>
  <si>
    <t>наименование группы</t>
  </si>
  <si>
    <t xml:space="preserve">Вид расчета </t>
  </si>
  <si>
    <t>плата за присмотр и уход</t>
  </si>
  <si>
    <t xml:space="preserve">Режим работы   </t>
  </si>
  <si>
    <t>10,5 часов(12часов)</t>
  </si>
  <si>
    <t>№ п/п</t>
  </si>
  <si>
    <t>Фамилия, имя ребёнка</t>
  </si>
  <si>
    <t>плата по ставке</t>
  </si>
  <si>
    <t>Номер лицевого счёта</t>
  </si>
  <si>
    <t>Дни  посещения</t>
  </si>
  <si>
    <t>Выбыл</t>
  </si>
  <si>
    <t>Пропущено дней</t>
  </si>
  <si>
    <t>По болез- ни</t>
  </si>
  <si>
    <t>Про- чие</t>
  </si>
  <si>
    <t>В</t>
  </si>
  <si>
    <t>Астраханцева Софья</t>
  </si>
  <si>
    <t>050000000000583</t>
  </si>
  <si>
    <t>+</t>
  </si>
  <si>
    <t>О</t>
  </si>
  <si>
    <t>с 20.02-22.02-заявление</t>
  </si>
  <si>
    <t>Буцких Дима</t>
  </si>
  <si>
    <t>Быков Тимофей</t>
  </si>
  <si>
    <t>Вагапов Максим</t>
  </si>
  <si>
    <t>Говорухин Влад</t>
  </si>
  <si>
    <t>Грек Настя</t>
  </si>
  <si>
    <t>Гаврилина Ева</t>
  </si>
  <si>
    <t>Деткова Ирина</t>
  </si>
  <si>
    <t>Б</t>
  </si>
  <si>
    <t>с 20.02-22.02-справка</t>
  </si>
  <si>
    <t>Журавлев Никита</t>
  </si>
  <si>
    <t>Захаров Михаил</t>
  </si>
  <si>
    <t>Золоторёва Злата</t>
  </si>
  <si>
    <t>16.02,17.02-заявление; с20.02-28.02-справка</t>
  </si>
  <si>
    <t>Зябнев Данил</t>
  </si>
  <si>
    <t>Иночкин Роман</t>
  </si>
  <si>
    <t>Казаев Матвей</t>
  </si>
  <si>
    <t>Кондрашова Маша</t>
  </si>
  <si>
    <t>Корнейчук Богдан</t>
  </si>
  <si>
    <t>Корчагина Виолетта</t>
  </si>
  <si>
    <t>Корчагина Вероника</t>
  </si>
  <si>
    <t>Климова Настя</t>
  </si>
  <si>
    <t>Лебедев Денис</t>
  </si>
  <si>
    <t>Мурадова Олеся</t>
  </si>
  <si>
    <t>Наумов Захар</t>
  </si>
  <si>
    <t>Павлова Катя</t>
  </si>
  <si>
    <t>Попова Кристина</t>
  </si>
  <si>
    <t>Пулотова Бибизахро</t>
  </si>
  <si>
    <t>Пылев Матвей</t>
  </si>
  <si>
    <t>Ровенских Ярослав</t>
  </si>
  <si>
    <t>Рыжкова Ира</t>
  </si>
  <si>
    <t>50%</t>
  </si>
  <si>
    <t>Савенкова Ксюша</t>
  </si>
  <si>
    <t>Шляхина Лиза</t>
  </si>
  <si>
    <t>Федоров Роман</t>
  </si>
  <si>
    <t>Труфанова Лиза</t>
  </si>
  <si>
    <t>Кострыкин Саша</t>
  </si>
  <si>
    <t>Акинина Василиса</t>
  </si>
  <si>
    <t>Потапов Матвей</t>
  </si>
  <si>
    <t>Петров Илья</t>
  </si>
  <si>
    <t>0%</t>
  </si>
  <si>
    <t>Альменьева Аделина</t>
  </si>
  <si>
    <t>Кутузина Катя</t>
  </si>
  <si>
    <t>Количество ""</t>
  </si>
  <si>
    <t>не числились дней</t>
  </si>
  <si>
    <t>Количество "Б"</t>
  </si>
  <si>
    <t>Количество "О"</t>
  </si>
  <si>
    <t>Всего присутствует детей</t>
  </si>
  <si>
    <t>Всего:</t>
  </si>
  <si>
    <t>Всего отсутствует детей</t>
  </si>
  <si>
    <t>Руководитель учреждения</t>
  </si>
  <si>
    <t>Ср. спис.</t>
  </si>
  <si>
    <t>Для проверки</t>
  </si>
  <si>
    <t>(подпись)</t>
  </si>
  <si>
    <t>(расшифровка подписи)</t>
  </si>
  <si>
    <t>Ср. посещ.</t>
  </si>
  <si>
    <t>Количество детодней за месяц</t>
  </si>
  <si>
    <t>Дней в месяце</t>
  </si>
  <si>
    <t xml:space="preserve">Воспитатель </t>
  </si>
  <si>
    <t>Льгота 50%</t>
  </si>
  <si>
    <t>Льгота 0%</t>
  </si>
  <si>
    <t>Дата</t>
  </si>
  <si>
    <t>КОДЫ</t>
  </si>
  <si>
    <t xml:space="preserve">      Форма по ОКУД </t>
  </si>
  <si>
    <t>0504608</t>
  </si>
  <si>
    <t xml:space="preserve">  Дата</t>
  </si>
  <si>
    <t xml:space="preserve">      по  ОКПО</t>
  </si>
  <si>
    <t>образовательная деятельность по образовательным программам дошкольного образования</t>
  </si>
  <si>
    <t>к/п</t>
  </si>
  <si>
    <t>0000000000000153</t>
  </si>
  <si>
    <t>приб. убыв.</t>
  </si>
  <si>
    <r>
      <t xml:space="preserve">*условные обозначения:  </t>
    </r>
    <r>
      <rPr>
        <b/>
        <sz val="8"/>
        <rFont val="Times New Roman"/>
        <family val="1"/>
        <charset val="204"/>
      </rPr>
      <t>к/п- часы кратковременного пребывания</t>
    </r>
  </si>
  <si>
    <t>за                                                        февраль                      20    года</t>
  </si>
  <si>
    <t>Причины непосещения (основание)</t>
  </si>
  <si>
    <t>Дни посеще- ния подлежа- щие оплате</t>
  </si>
  <si>
    <t xml:space="preserve"> </t>
  </si>
  <si>
    <t xml:space="preserve">        Дата</t>
  </si>
  <si>
    <t xml:space="preserve">                         часы кратковременного пребывания</t>
  </si>
  <si>
    <t>20____года</t>
  </si>
  <si>
    <t>ОБРАЗЕЦ</t>
  </si>
  <si>
    <t>Приложение №37 к приложению "Об учетной политике для целей бухгалтерского учета"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</si>
</sst>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sz val="7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name val="Arial Cyr"/>
      <charset val="204"/>
    </font>
    <font>
      <u/>
      <sz val="10"/>
      <name val="Times New Roman"/>
      <family val="1"/>
      <charset val="204"/>
    </font>
    <font>
      <u/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3">
    <xf numFmtId="0" fontId="0" fillId="0" borderId="0" xfId="0"/>
    <xf numFmtId="0" fontId="0" fillId="0" borderId="0" xfId="0" applyFill="1" applyProtection="1"/>
    <xf numFmtId="0" fontId="3" fillId="0" borderId="0" xfId="0" applyFont="1" applyFill="1" applyProtection="1"/>
    <xf numFmtId="0" fontId="5" fillId="0" borderId="0" xfId="0" applyFont="1" applyFill="1" applyBorder="1" applyAlignment="1" applyProtection="1"/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0" xfId="0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8" fillId="3" borderId="29" xfId="0" applyFont="1" applyFill="1" applyBorder="1" applyAlignment="1" applyProtection="1">
      <alignment horizontal="center"/>
    </xf>
    <xf numFmtId="0" fontId="8" fillId="3" borderId="30" xfId="0" applyFont="1" applyFill="1" applyBorder="1" applyAlignment="1" applyProtection="1">
      <alignment horizontal="center"/>
    </xf>
    <xf numFmtId="0" fontId="8" fillId="3" borderId="22" xfId="0" applyFont="1" applyFill="1" applyBorder="1" applyAlignment="1" applyProtection="1">
      <alignment horizontal="center"/>
    </xf>
    <xf numFmtId="0" fontId="8" fillId="3" borderId="37" xfId="0" applyFont="1" applyFill="1" applyBorder="1" applyAlignment="1" applyProtection="1">
      <alignment horizontal="center"/>
    </xf>
    <xf numFmtId="0" fontId="8" fillId="3" borderId="38" xfId="0" applyFont="1" applyFill="1" applyBorder="1" applyAlignment="1" applyProtection="1">
      <alignment horizontal="center"/>
    </xf>
    <xf numFmtId="0" fontId="8" fillId="2" borderId="39" xfId="0" applyFont="1" applyFill="1" applyBorder="1" applyAlignment="1" applyProtection="1">
      <alignment horizontal="center" vertical="center"/>
    </xf>
    <xf numFmtId="0" fontId="8" fillId="2" borderId="38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8" fillId="3" borderId="28" xfId="0" applyFont="1" applyFill="1" applyBorder="1" applyAlignment="1" applyProtection="1">
      <alignment horizontal="center"/>
    </xf>
    <xf numFmtId="0" fontId="8" fillId="2" borderId="42" xfId="0" applyFont="1" applyFill="1" applyBorder="1" applyAlignment="1" applyProtection="1">
      <alignment horizontal="center" vertical="center"/>
    </xf>
    <xf numFmtId="0" fontId="8" fillId="2" borderId="43" xfId="0" applyFont="1" applyFill="1" applyBorder="1" applyAlignment="1" applyProtection="1">
      <alignment horizontal="center" vertical="center"/>
    </xf>
    <xf numFmtId="0" fontId="8" fillId="2" borderId="41" xfId="0" applyFont="1" applyFill="1" applyBorder="1" applyAlignment="1" applyProtection="1">
      <alignment horizontal="center" vertical="center"/>
    </xf>
    <xf numFmtId="0" fontId="6" fillId="0" borderId="43" xfId="0" applyFont="1" applyFill="1" applyBorder="1" applyAlignment="1" applyProtection="1">
      <alignment horizontal="center" vertical="center"/>
      <protection locked="0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46" xfId="0" applyFont="1" applyFill="1" applyBorder="1" applyAlignment="1" applyProtection="1">
      <alignment horizontal="center" vertical="center"/>
      <protection locked="0"/>
    </xf>
    <xf numFmtId="0" fontId="8" fillId="3" borderId="34" xfId="0" applyFont="1" applyFill="1" applyBorder="1" applyAlignment="1" applyProtection="1">
      <alignment horizontal="center" vertical="center"/>
    </xf>
    <xf numFmtId="0" fontId="8" fillId="3" borderId="37" xfId="0" applyFont="1" applyFill="1" applyBorder="1" applyAlignment="1" applyProtection="1">
      <alignment horizontal="center" vertical="center"/>
    </xf>
    <xf numFmtId="0" fontId="8" fillId="3" borderId="28" xfId="0" applyFont="1" applyFill="1" applyBorder="1" applyAlignment="1" applyProtection="1">
      <alignment horizontal="center" vertical="center"/>
    </xf>
    <xf numFmtId="0" fontId="8" fillId="3" borderId="43" xfId="0" applyFont="1" applyFill="1" applyBorder="1" applyAlignment="1" applyProtection="1">
      <alignment horizontal="center" vertical="center"/>
    </xf>
    <xf numFmtId="0" fontId="8" fillId="3" borderId="42" xfId="0" applyFont="1" applyFill="1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/>
    </xf>
    <xf numFmtId="0" fontId="8" fillId="3" borderId="48" xfId="0" applyFont="1" applyFill="1" applyBorder="1" applyAlignment="1" applyProtection="1">
      <alignment horizontal="center" vertical="center"/>
    </xf>
    <xf numFmtId="0" fontId="8" fillId="3" borderId="43" xfId="0" applyFont="1" applyFill="1" applyBorder="1" applyProtection="1"/>
    <xf numFmtId="0" fontId="8" fillId="3" borderId="30" xfId="0" applyFont="1" applyFill="1" applyBorder="1" applyAlignment="1" applyProtection="1">
      <alignment horizontal="center" vertical="center"/>
    </xf>
    <xf numFmtId="0" fontId="8" fillId="3" borderId="45" xfId="0" applyFont="1" applyFill="1" applyBorder="1" applyAlignment="1" applyProtection="1">
      <alignment horizontal="center" vertical="center"/>
    </xf>
    <xf numFmtId="0" fontId="8" fillId="3" borderId="46" xfId="0" applyFont="1" applyFill="1" applyBorder="1" applyAlignment="1" applyProtection="1">
      <alignment horizontal="center" vertical="center"/>
    </xf>
    <xf numFmtId="0" fontId="8" fillId="3" borderId="26" xfId="0" applyFont="1" applyFill="1" applyBorder="1" applyAlignment="1" applyProtection="1">
      <alignment horizontal="center" vertical="center"/>
    </xf>
    <xf numFmtId="0" fontId="8" fillId="3" borderId="29" xfId="0" applyFont="1" applyFill="1" applyBorder="1" applyProtection="1"/>
    <xf numFmtId="0" fontId="8" fillId="3" borderId="46" xfId="0" applyFont="1" applyFill="1" applyBorder="1" applyProtection="1"/>
    <xf numFmtId="0" fontId="8" fillId="2" borderId="5" xfId="0" applyFont="1" applyFill="1" applyBorder="1" applyAlignment="1" applyProtection="1">
      <alignment horizontal="center" vertical="center"/>
    </xf>
    <xf numFmtId="0" fontId="8" fillId="2" borderId="52" xfId="0" applyFont="1" applyFill="1" applyBorder="1" applyAlignment="1" applyProtection="1">
      <alignment horizontal="center" vertical="center"/>
    </xf>
    <xf numFmtId="0" fontId="8" fillId="2" borderId="53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57" xfId="0" applyFont="1" applyFill="1" applyBorder="1" applyAlignment="1" applyProtection="1">
      <alignment horizontal="center" vertical="center"/>
    </xf>
    <xf numFmtId="0" fontId="8" fillId="2" borderId="58" xfId="0" applyFont="1" applyFill="1" applyBorder="1" applyAlignment="1" applyProtection="1">
      <alignment horizontal="center" vertical="center"/>
    </xf>
    <xf numFmtId="0" fontId="8" fillId="2" borderId="61" xfId="0" applyFont="1" applyFill="1" applyBorder="1" applyAlignment="1" applyProtection="1">
      <alignment horizontal="center" vertical="center"/>
    </xf>
    <xf numFmtId="0" fontId="8" fillId="2" borderId="62" xfId="0" applyFont="1" applyFill="1" applyBorder="1" applyAlignment="1" applyProtection="1">
      <alignment horizontal="center" vertical="center"/>
    </xf>
    <xf numFmtId="0" fontId="8" fillId="2" borderId="63" xfId="0" applyFont="1" applyFill="1" applyBorder="1" applyAlignment="1" applyProtection="1">
      <alignment horizontal="center" vertical="center"/>
    </xf>
    <xf numFmtId="0" fontId="11" fillId="0" borderId="0" xfId="0" applyFont="1" applyFill="1" applyBorder="1" applyProtection="1"/>
    <xf numFmtId="0" fontId="12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0" fontId="0" fillId="0" borderId="0" xfId="0" applyFill="1" applyAlignment="1" applyProtection="1">
      <alignment vertical="top"/>
    </xf>
    <xf numFmtId="0" fontId="3" fillId="0" borderId="0" xfId="0" applyFont="1" applyFill="1" applyAlignment="1" applyProtection="1">
      <alignment vertical="top"/>
    </xf>
    <xf numFmtId="0" fontId="0" fillId="0" borderId="0" xfId="0" applyFill="1" applyAlignment="1" applyProtection="1"/>
    <xf numFmtId="0" fontId="16" fillId="0" borderId="0" xfId="0" applyFont="1" applyFill="1" applyAlignment="1" applyProtection="1"/>
    <xf numFmtId="14" fontId="11" fillId="0" borderId="0" xfId="0" applyNumberFormat="1" applyFont="1" applyFill="1" applyAlignment="1" applyProtection="1">
      <alignment vertical="top"/>
    </xf>
    <xf numFmtId="0" fontId="12" fillId="2" borderId="3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12" fillId="2" borderId="63" xfId="0" applyFont="1" applyFill="1" applyBorder="1" applyAlignment="1" applyProtection="1">
      <alignment vertical="top"/>
    </xf>
    <xf numFmtId="164" fontId="0" fillId="0" borderId="0" xfId="0" applyNumberFormat="1" applyFill="1" applyBorder="1" applyAlignment="1" applyProtection="1"/>
    <xf numFmtId="0" fontId="3" fillId="0" borderId="0" xfId="0" applyFont="1" applyFill="1" applyAlignment="1" applyProtection="1"/>
    <xf numFmtId="0" fontId="6" fillId="0" borderId="0" xfId="0" applyFont="1" applyFill="1" applyBorder="1" applyAlignment="1" applyProtection="1">
      <alignment horizontal="center"/>
      <protection locked="0"/>
    </xf>
    <xf numFmtId="0" fontId="0" fillId="0" borderId="0" xfId="0" applyBorder="1"/>
    <xf numFmtId="0" fontId="19" fillId="0" borderId="0" xfId="0" applyFont="1" applyFill="1" applyProtection="1"/>
    <xf numFmtId="0" fontId="7" fillId="0" borderId="0" xfId="0" applyFont="1" applyFill="1" applyProtection="1">
      <protection locked="0"/>
    </xf>
    <xf numFmtId="0" fontId="7" fillId="0" borderId="1" xfId="0" applyFont="1" applyFill="1" applyBorder="1" applyProtection="1">
      <protection locked="0"/>
    </xf>
    <xf numFmtId="0" fontId="20" fillId="0" borderId="1" xfId="0" applyFont="1" applyFill="1" applyBorder="1" applyAlignment="1" applyProtection="1">
      <protection locked="0"/>
    </xf>
    <xf numFmtId="0" fontId="7" fillId="0" borderId="0" xfId="0" applyFont="1" applyFill="1" applyAlignment="1" applyProtection="1">
      <alignment vertical="top"/>
    </xf>
    <xf numFmtId="0" fontId="7" fillId="0" borderId="0" xfId="0" applyFont="1" applyFill="1" applyProtection="1"/>
    <xf numFmtId="0" fontId="21" fillId="0" borderId="0" xfId="0" applyFont="1" applyFill="1" applyProtection="1"/>
    <xf numFmtId="0" fontId="7" fillId="0" borderId="0" xfId="0" applyFont="1" applyFill="1" applyBorder="1" applyAlignment="1" applyProtection="1">
      <alignment vertical="top"/>
    </xf>
    <xf numFmtId="0" fontId="7" fillId="0" borderId="0" xfId="0" applyFont="1" applyFill="1" applyBorder="1" applyProtection="1"/>
    <xf numFmtId="0" fontId="20" fillId="0" borderId="0" xfId="0" applyFont="1" applyFill="1" applyBorder="1" applyAlignment="1" applyProtection="1"/>
    <xf numFmtId="0" fontId="21" fillId="0" borderId="0" xfId="0" applyFont="1"/>
    <xf numFmtId="0" fontId="6" fillId="2" borderId="8" xfId="0" applyFont="1" applyFill="1" applyBorder="1" applyAlignment="1" applyProtection="1">
      <alignment horizontal="center" vertical="center"/>
    </xf>
    <xf numFmtId="49" fontId="19" fillId="0" borderId="43" xfId="0" applyNumberFormat="1" applyFont="1" applyFill="1" applyBorder="1" applyAlignment="1" applyProtection="1">
      <alignment horizontal="left" vertical="top"/>
      <protection locked="0"/>
    </xf>
    <xf numFmtId="49" fontId="19" fillId="0" borderId="46" xfId="0" applyNumberFormat="1" applyFont="1" applyFill="1" applyBorder="1" applyAlignment="1" applyProtection="1">
      <alignment horizontal="left" vertical="top"/>
      <protection locked="0"/>
    </xf>
    <xf numFmtId="0" fontId="19" fillId="3" borderId="37" xfId="0" applyFont="1" applyFill="1" applyBorder="1" applyProtection="1"/>
    <xf numFmtId="0" fontId="19" fillId="3" borderId="28" xfId="0" applyFont="1" applyFill="1" applyBorder="1" applyProtection="1"/>
    <xf numFmtId="0" fontId="19" fillId="3" borderId="30" xfId="0" applyFont="1" applyFill="1" applyBorder="1" applyProtection="1"/>
    <xf numFmtId="0" fontId="3" fillId="0" borderId="28" xfId="0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0" fontId="3" fillId="0" borderId="28" xfId="0" applyFont="1" applyFill="1" applyBorder="1" applyProtection="1">
      <protection locked="0"/>
    </xf>
    <xf numFmtId="0" fontId="12" fillId="0" borderId="28" xfId="0" applyFont="1" applyFill="1" applyBorder="1" applyAlignment="1" applyProtection="1">
      <alignment horizontal="center" vertical="center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8" fillId="3" borderId="40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19" fillId="3" borderId="22" xfId="0" applyFont="1" applyFill="1" applyBorder="1" applyAlignment="1" applyProtection="1">
      <alignment horizontal="center" wrapText="1"/>
    </xf>
    <xf numFmtId="0" fontId="19" fillId="3" borderId="38" xfId="0" applyFont="1" applyFill="1" applyBorder="1" applyAlignment="1" applyProtection="1">
      <alignment horizontal="center" wrapText="1"/>
    </xf>
    <xf numFmtId="0" fontId="19" fillId="3" borderId="48" xfId="0" applyFont="1" applyFill="1" applyBorder="1" applyAlignment="1" applyProtection="1">
      <alignment horizontal="center" vertical="center" wrapText="1"/>
    </xf>
    <xf numFmtId="0" fontId="19" fillId="3" borderId="43" xfId="0" applyFont="1" applyFill="1" applyBorder="1" applyAlignment="1" applyProtection="1">
      <alignment wrapText="1"/>
    </xf>
    <xf numFmtId="0" fontId="19" fillId="3" borderId="29" xfId="0" applyFont="1" applyFill="1" applyBorder="1" applyAlignment="1" applyProtection="1">
      <alignment wrapText="1"/>
    </xf>
    <xf numFmtId="0" fontId="19" fillId="3" borderId="46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center"/>
      <protection locked="0"/>
    </xf>
    <xf numFmtId="0" fontId="6" fillId="2" borderId="50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50" xfId="0" applyFont="1" applyFill="1" applyBorder="1" applyAlignment="1" applyProtection="1">
      <alignment horizontal="center" vertical="center"/>
      <protection locked="0"/>
    </xf>
    <xf numFmtId="0" fontId="8" fillId="3" borderId="22" xfId="0" applyFont="1" applyFill="1" applyBorder="1" applyAlignment="1" applyProtection="1">
      <alignment horizontal="center" vertical="center"/>
    </xf>
    <xf numFmtId="0" fontId="8" fillId="3" borderId="29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55" xfId="0" applyFont="1" applyFill="1" applyBorder="1" applyAlignment="1" applyProtection="1">
      <alignment horizontal="center" vertical="center"/>
    </xf>
    <xf numFmtId="0" fontId="6" fillId="0" borderId="0" xfId="0" applyFont="1" applyAlignment="1"/>
    <xf numFmtId="0" fontId="6" fillId="0" borderId="42" xfId="0" applyFont="1" applyFill="1" applyBorder="1" applyAlignment="1" applyProtection="1">
      <alignment horizontal="center" vertical="center"/>
      <protection locked="0"/>
    </xf>
    <xf numFmtId="0" fontId="6" fillId="0" borderId="45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/>
    </xf>
    <xf numFmtId="0" fontId="8" fillId="3" borderId="19" xfId="0" applyFont="1" applyFill="1" applyBorder="1" applyAlignment="1" applyProtection="1">
      <alignment horizontal="center"/>
    </xf>
    <xf numFmtId="0" fontId="8" fillId="3" borderId="40" xfId="0" applyNumberFormat="1" applyFont="1" applyFill="1" applyBorder="1" applyAlignment="1" applyProtection="1">
      <alignment horizontal="center" vertical="center"/>
    </xf>
    <xf numFmtId="0" fontId="23" fillId="0" borderId="28" xfId="0" applyFont="1" applyFill="1" applyBorder="1" applyAlignment="1" applyProtection="1">
      <alignment horizontal="center" vertical="center"/>
    </xf>
    <xf numFmtId="0" fontId="19" fillId="0" borderId="28" xfId="0" applyNumberFormat="1" applyFont="1" applyFill="1" applyBorder="1" applyAlignment="1" applyProtection="1">
      <alignment vertical="top"/>
      <protection locked="0"/>
    </xf>
    <xf numFmtId="49" fontId="19" fillId="0" borderId="28" xfId="0" applyNumberFormat="1" applyFont="1" applyFill="1" applyBorder="1" applyAlignment="1" applyProtection="1">
      <alignment horizontal="left" vertical="top"/>
      <protection locked="0"/>
    </xf>
    <xf numFmtId="0" fontId="23" fillId="0" borderId="21" xfId="0" applyFont="1" applyFill="1" applyBorder="1" applyAlignment="1" applyProtection="1">
      <alignment horizontal="center" vertical="center"/>
    </xf>
    <xf numFmtId="0" fontId="19" fillId="0" borderId="42" xfId="0" applyNumberFormat="1" applyFont="1" applyFill="1" applyBorder="1" applyAlignment="1" applyProtection="1">
      <alignment vertical="top"/>
      <protection locked="0"/>
    </xf>
    <xf numFmtId="9" fontId="19" fillId="0" borderId="28" xfId="0" applyNumberFormat="1" applyFont="1" applyFill="1" applyBorder="1" applyAlignment="1" applyProtection="1">
      <alignment vertical="top"/>
      <protection locked="0"/>
    </xf>
    <xf numFmtId="0" fontId="23" fillId="0" borderId="41" xfId="0" applyFont="1" applyFill="1" applyBorder="1" applyAlignment="1" applyProtection="1">
      <alignment horizontal="center" vertical="center"/>
    </xf>
    <xf numFmtId="9" fontId="24" fillId="0" borderId="28" xfId="0" applyNumberFormat="1" applyFont="1" applyFill="1" applyBorder="1" applyProtection="1">
      <protection locked="0"/>
    </xf>
    <xf numFmtId="0" fontId="24" fillId="0" borderId="28" xfId="0" applyFont="1" applyFill="1" applyBorder="1" applyProtection="1">
      <protection locked="0"/>
    </xf>
    <xf numFmtId="49" fontId="19" fillId="0" borderId="28" xfId="0" applyNumberFormat="1" applyFont="1" applyFill="1" applyBorder="1" applyAlignment="1" applyProtection="1">
      <alignment vertical="top"/>
      <protection locked="0"/>
    </xf>
    <xf numFmtId="0" fontId="23" fillId="0" borderId="44" xfId="0" applyFont="1" applyFill="1" applyBorder="1" applyAlignment="1" applyProtection="1">
      <alignment horizontal="center" vertical="center"/>
    </xf>
    <xf numFmtId="0" fontId="19" fillId="0" borderId="45" xfId="0" applyNumberFormat="1" applyFont="1" applyFill="1" applyBorder="1" applyAlignment="1" applyProtection="1">
      <alignment vertical="top"/>
      <protection locked="0"/>
    </xf>
    <xf numFmtId="49" fontId="19" fillId="0" borderId="30" xfId="0" applyNumberFormat="1" applyFont="1" applyFill="1" applyBorder="1" applyAlignment="1" applyProtection="1">
      <alignment vertical="top"/>
      <protection locked="0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37" xfId="0" applyFont="1" applyFill="1" applyBorder="1" applyAlignment="1" applyProtection="1">
      <alignment horizontal="left" vertical="center"/>
    </xf>
    <xf numFmtId="0" fontId="19" fillId="3" borderId="42" xfId="0" applyFont="1" applyFill="1" applyBorder="1" applyProtection="1"/>
    <xf numFmtId="0" fontId="19" fillId="3" borderId="45" xfId="0" applyFont="1" applyFill="1" applyBorder="1" applyProtection="1"/>
    <xf numFmtId="49" fontId="19" fillId="0" borderId="36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Protection="1"/>
    <xf numFmtId="0" fontId="27" fillId="2" borderId="3" xfId="0" applyFont="1" applyFill="1" applyBorder="1" applyAlignment="1" applyProtection="1">
      <alignment vertical="top"/>
    </xf>
    <xf numFmtId="0" fontId="27" fillId="2" borderId="63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Protection="1">
      <protection locked="0"/>
    </xf>
    <xf numFmtId="0" fontId="12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Protection="1"/>
    <xf numFmtId="0" fontId="22" fillId="0" borderId="0" xfId="0" applyFont="1"/>
    <xf numFmtId="0" fontId="0" fillId="0" borderId="0" xfId="0" applyAlignment="1">
      <alignment wrapText="1"/>
    </xf>
    <xf numFmtId="0" fontId="0" fillId="0" borderId="0" xfId="0" applyFill="1" applyAlignment="1" applyProtection="1">
      <alignment wrapText="1"/>
    </xf>
    <xf numFmtId="0" fontId="19" fillId="0" borderId="34" xfId="0" applyNumberFormat="1" applyFont="1" applyFill="1" applyBorder="1" applyAlignment="1" applyProtection="1">
      <alignment vertical="top"/>
      <protection locked="0"/>
    </xf>
    <xf numFmtId="0" fontId="19" fillId="0" borderId="35" xfId="0" applyNumberFormat="1" applyFont="1" applyFill="1" applyBorder="1" applyAlignment="1" applyProtection="1">
      <alignment vertical="top"/>
      <protection locked="0"/>
    </xf>
    <xf numFmtId="49" fontId="19" fillId="0" borderId="28" xfId="0" applyNumberFormat="1" applyFont="1" applyFill="1" applyBorder="1" applyAlignment="1" applyProtection="1">
      <alignment horizontal="right" vertical="top"/>
      <protection locked="0"/>
    </xf>
    <xf numFmtId="0" fontId="2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14" fontId="7" fillId="0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6" fillId="0" borderId="54" xfId="0" applyFont="1" applyFill="1" applyBorder="1" applyAlignment="1" applyProtection="1">
      <alignment horizontal="left" vertical="center"/>
    </xf>
    <xf numFmtId="0" fontId="6" fillId="0" borderId="55" xfId="0" applyFont="1" applyFill="1" applyBorder="1" applyAlignment="1" applyProtection="1">
      <alignment horizontal="left" vertical="center"/>
    </xf>
    <xf numFmtId="0" fontId="6" fillId="0" borderId="56" xfId="0" applyFont="1" applyFill="1" applyBorder="1" applyAlignment="1" applyProtection="1">
      <alignment horizontal="left" vertical="center"/>
    </xf>
    <xf numFmtId="0" fontId="9" fillId="0" borderId="58" xfId="0" applyFont="1" applyFill="1" applyBorder="1" applyAlignment="1" applyProtection="1">
      <alignment horizontal="center"/>
      <protection locked="0"/>
    </xf>
    <xf numFmtId="0" fontId="9" fillId="0" borderId="69" xfId="0" applyFont="1" applyFill="1" applyBorder="1" applyAlignment="1" applyProtection="1">
      <alignment horizontal="center"/>
      <protection locked="0"/>
    </xf>
    <xf numFmtId="0" fontId="7" fillId="0" borderId="5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center" vertical="top"/>
    </xf>
    <xf numFmtId="0" fontId="3" fillId="0" borderId="28" xfId="0" applyFont="1" applyFill="1" applyBorder="1" applyAlignment="1" applyProtection="1">
      <alignment horizontal="center"/>
    </xf>
    <xf numFmtId="0" fontId="0" fillId="0" borderId="28" xfId="0" applyBorder="1" applyAlignment="1"/>
    <xf numFmtId="49" fontId="3" fillId="0" borderId="28" xfId="0" applyNumberFormat="1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protection locked="0"/>
    </xf>
    <xf numFmtId="0" fontId="12" fillId="0" borderId="28" xfId="0" applyFont="1" applyFill="1" applyBorder="1" applyAlignment="1" applyProtection="1">
      <alignment horizontal="center" vertical="center"/>
    </xf>
    <xf numFmtId="0" fontId="12" fillId="0" borderId="77" xfId="0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/>
    <xf numFmtId="0" fontId="0" fillId="0" borderId="64" xfId="0" applyBorder="1" applyAlignment="1"/>
    <xf numFmtId="0" fontId="6" fillId="2" borderId="49" xfId="0" applyFont="1" applyFill="1" applyBorder="1" applyAlignment="1" applyProtection="1">
      <alignment horizontal="left" vertical="center"/>
    </xf>
    <xf numFmtId="0" fontId="6" fillId="2" borderId="50" xfId="0" applyFont="1" applyFill="1" applyBorder="1" applyAlignment="1" applyProtection="1">
      <alignment horizontal="left" vertical="center"/>
    </xf>
    <xf numFmtId="0" fontId="6" fillId="2" borderId="66" xfId="0" applyFont="1" applyFill="1" applyBorder="1" applyAlignment="1" applyProtection="1">
      <alignment horizontal="left" vertical="center"/>
    </xf>
    <xf numFmtId="1" fontId="9" fillId="2" borderId="67" xfId="0" applyNumberFormat="1" applyFont="1" applyFill="1" applyBorder="1" applyAlignment="1" applyProtection="1">
      <alignment horizontal="center" vertical="top"/>
    </xf>
    <xf numFmtId="1" fontId="9" fillId="2" borderId="51" xfId="0" applyNumberFormat="1" applyFont="1" applyFill="1" applyBorder="1" applyAlignment="1" applyProtection="1">
      <alignment horizontal="center" vertical="top"/>
    </xf>
    <xf numFmtId="0" fontId="20" fillId="2" borderId="54" xfId="0" applyFont="1" applyFill="1" applyBorder="1" applyAlignment="1" applyProtection="1">
      <alignment horizontal="left" vertical="center"/>
    </xf>
    <xf numFmtId="0" fontId="20" fillId="2" borderId="55" xfId="0" applyFont="1" applyFill="1" applyBorder="1" applyAlignment="1" applyProtection="1">
      <alignment horizontal="left" vertical="center"/>
    </xf>
    <xf numFmtId="0" fontId="20" fillId="2" borderId="56" xfId="0" applyFont="1" applyFill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  <xf numFmtId="0" fontId="13" fillId="0" borderId="11" xfId="0" applyFont="1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left" vertical="center"/>
    </xf>
    <xf numFmtId="0" fontId="6" fillId="2" borderId="8" xfId="0" applyFont="1" applyFill="1" applyBorder="1" applyAlignment="1" applyProtection="1">
      <alignment horizontal="left" vertical="center"/>
    </xf>
    <xf numFmtId="0" fontId="6" fillId="2" borderId="47" xfId="0" applyFont="1" applyFill="1" applyBorder="1" applyAlignment="1" applyProtection="1">
      <alignment horizontal="left" vertical="center"/>
    </xf>
    <xf numFmtId="43" fontId="9" fillId="2" borderId="65" xfId="1" applyNumberFormat="1" applyFont="1" applyFill="1" applyBorder="1" applyAlignment="1" applyProtection="1">
      <alignment horizontal="center"/>
    </xf>
    <xf numFmtId="43" fontId="9" fillId="2" borderId="9" xfId="1" applyNumberFormat="1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19" fillId="0" borderId="42" xfId="0" applyFont="1" applyFill="1" applyBorder="1" applyAlignment="1" applyProtection="1">
      <alignment horizontal="left" vertical="center" wrapText="1"/>
      <protection locked="0"/>
    </xf>
    <xf numFmtId="0" fontId="19" fillId="0" borderId="43" xfId="0" applyFont="1" applyFill="1" applyBorder="1" applyAlignment="1" applyProtection="1">
      <alignment horizontal="left" vertical="center" wrapText="1"/>
      <protection locked="0"/>
    </xf>
    <xf numFmtId="0" fontId="19" fillId="0" borderId="39" xfId="0" applyFont="1" applyFill="1" applyBorder="1" applyAlignment="1" applyProtection="1">
      <alignment vertical="center" wrapText="1"/>
      <protection locked="0"/>
    </xf>
    <xf numFmtId="0" fontId="19" fillId="0" borderId="38" xfId="0" applyFont="1" applyFill="1" applyBorder="1" applyAlignment="1" applyProtection="1">
      <alignment vertical="center" wrapText="1"/>
      <protection locked="0"/>
    </xf>
    <xf numFmtId="0" fontId="19" fillId="0" borderId="42" xfId="0" applyFont="1" applyFill="1" applyBorder="1" applyAlignment="1" applyProtection="1">
      <alignment vertical="center" wrapText="1"/>
      <protection locked="0"/>
    </xf>
    <xf numFmtId="0" fontId="19" fillId="0" borderId="43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0" fontId="6" fillId="2" borderId="67" xfId="0" applyFont="1" applyFill="1" applyBorder="1" applyAlignment="1" applyProtection="1">
      <alignment vertical="center" wrapText="1"/>
    </xf>
    <xf numFmtId="0" fontId="6" fillId="2" borderId="66" xfId="0" applyFont="1" applyFill="1" applyBorder="1" applyAlignment="1" applyProtection="1">
      <alignment vertical="center" wrapText="1"/>
    </xf>
    <xf numFmtId="0" fontId="6" fillId="2" borderId="27" xfId="0" applyFont="1" applyFill="1" applyBorder="1" applyAlignment="1" applyProtection="1">
      <alignment vertical="center" wrapText="1"/>
    </xf>
    <xf numFmtId="0" fontId="6" fillId="2" borderId="15" xfId="0" applyFont="1" applyFill="1" applyBorder="1" applyAlignment="1" applyProtection="1">
      <alignment vertical="center" wrapText="1"/>
    </xf>
    <xf numFmtId="0" fontId="6" fillId="2" borderId="76" xfId="0" applyFont="1" applyFill="1" applyBorder="1" applyAlignment="1" applyProtection="1">
      <alignment vertical="center" wrapText="1"/>
    </xf>
    <xf numFmtId="0" fontId="6" fillId="2" borderId="22" xfId="0" applyFont="1" applyFill="1" applyBorder="1" applyAlignment="1" applyProtection="1">
      <alignment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75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7" fillId="2" borderId="44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32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3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Alignment="1"/>
    <xf numFmtId="0" fontId="5" fillId="0" borderId="0" xfId="0" applyFont="1" applyFill="1" applyAlignment="1" applyProtection="1"/>
    <xf numFmtId="0" fontId="3" fillId="0" borderId="0" xfId="0" applyFont="1" applyFill="1" applyBorder="1" applyAlignment="1" applyProtection="1">
      <alignment horizontal="center"/>
    </xf>
    <xf numFmtId="0" fontId="0" fillId="0" borderId="0" xfId="0" applyBorder="1" applyAlignment="1"/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protection locked="0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7" xfId="0" applyFont="1" applyFill="1" applyBorder="1" applyAlignment="1" applyProtection="1">
      <alignment horizontal="center" vertical="center"/>
      <protection locked="0"/>
    </xf>
    <xf numFmtId="0" fontId="0" fillId="0" borderId="37" xfId="0" applyBorder="1" applyAlignment="1"/>
    <xf numFmtId="0" fontId="6" fillId="2" borderId="45" xfId="0" applyFont="1" applyFill="1" applyBorder="1" applyProtection="1"/>
    <xf numFmtId="0" fontId="6" fillId="2" borderId="73" xfId="0" applyFont="1" applyFill="1" applyBorder="1" applyProtection="1"/>
    <xf numFmtId="0" fontId="26" fillId="2" borderId="7" xfId="0" applyFont="1" applyFill="1" applyBorder="1" applyAlignment="1" applyProtection="1">
      <alignment horizontal="center"/>
    </xf>
    <xf numFmtId="0" fontId="26" fillId="2" borderId="8" xfId="0" applyFont="1" applyFill="1" applyBorder="1" applyAlignment="1" applyProtection="1">
      <alignment horizontal="center"/>
    </xf>
    <xf numFmtId="0" fontId="26" fillId="2" borderId="9" xfId="0" applyFont="1" applyFill="1" applyBorder="1" applyAlignment="1" applyProtection="1">
      <alignment horizontal="center"/>
    </xf>
    <xf numFmtId="0" fontId="26" fillId="2" borderId="41" xfId="0" applyFont="1" applyFill="1" applyBorder="1" applyAlignment="1" applyProtection="1">
      <alignment horizontal="center" vertical="top" wrapText="1"/>
    </xf>
    <xf numFmtId="0" fontId="26" fillId="2" borderId="2" xfId="0" applyFont="1" applyFill="1" applyBorder="1" applyAlignment="1" applyProtection="1">
      <alignment horizontal="center" vertical="top" wrapText="1"/>
    </xf>
    <xf numFmtId="0" fontId="26" fillId="2" borderId="68" xfId="0" applyFont="1" applyFill="1" applyBorder="1" applyAlignment="1" applyProtection="1">
      <alignment horizontal="center" vertical="top" wrapText="1"/>
    </xf>
    <xf numFmtId="0" fontId="6" fillId="2" borderId="34" xfId="0" applyFont="1" applyFill="1" applyBorder="1" applyAlignment="1" applyProtection="1">
      <alignment vertical="top"/>
    </xf>
    <xf numFmtId="0" fontId="6" fillId="2" borderId="65" xfId="0" applyFont="1" applyFill="1" applyBorder="1" applyAlignment="1" applyProtection="1">
      <alignment vertical="top"/>
    </xf>
    <xf numFmtId="0" fontId="15" fillId="2" borderId="70" xfId="0" applyFont="1" applyFill="1" applyBorder="1" applyAlignment="1" applyProtection="1">
      <alignment horizontal="center" vertical="center"/>
    </xf>
    <xf numFmtId="0" fontId="15" fillId="2" borderId="71" xfId="0" applyFont="1" applyFill="1" applyBorder="1" applyAlignment="1" applyProtection="1">
      <alignment horizontal="center" vertical="center"/>
    </xf>
    <xf numFmtId="0" fontId="15" fillId="2" borderId="72" xfId="0" applyFont="1" applyFill="1" applyBorder="1" applyAlignment="1" applyProtection="1">
      <alignment horizontal="center" vertical="center"/>
    </xf>
    <xf numFmtId="0" fontId="19" fillId="0" borderId="45" xfId="0" applyFont="1" applyFill="1" applyBorder="1" applyAlignment="1" applyProtection="1">
      <alignment vertical="center" wrapText="1"/>
      <protection locked="0"/>
    </xf>
    <xf numFmtId="0" fontId="19" fillId="0" borderId="46" xfId="0" applyFont="1" applyFill="1" applyBorder="1" applyAlignment="1" applyProtection="1">
      <alignment vertical="center" wrapText="1"/>
      <protection locked="0"/>
    </xf>
    <xf numFmtId="0" fontId="20" fillId="2" borderId="53" xfId="0" applyFont="1" applyFill="1" applyBorder="1" applyAlignment="1" applyProtection="1">
      <alignment horizontal="right" vertical="center" wrapText="1"/>
    </xf>
    <xf numFmtId="0" fontId="20" fillId="2" borderId="32" xfId="0" applyFont="1" applyFill="1" applyBorder="1" applyAlignment="1" applyProtection="1">
      <alignment horizontal="right" vertical="center" wrapText="1"/>
    </xf>
    <xf numFmtId="0" fontId="20" fillId="2" borderId="6" xfId="0" applyFont="1" applyFill="1" applyBorder="1" applyAlignment="1" applyProtection="1">
      <alignment horizontal="left" vertical="center" wrapText="1"/>
    </xf>
    <xf numFmtId="0" fontId="20" fillId="2" borderId="31" xfId="0" applyFont="1" applyFill="1" applyBorder="1" applyAlignment="1" applyProtection="1">
      <alignment horizontal="left" vertical="center" wrapText="1"/>
    </xf>
    <xf numFmtId="0" fontId="6" fillId="2" borderId="10" xfId="0" applyFont="1" applyFill="1" applyBorder="1" applyAlignment="1" applyProtection="1">
      <alignment vertical="center" wrapText="1"/>
    </xf>
    <xf numFmtId="0" fontId="6" fillId="2" borderId="13" xfId="0" applyFont="1" applyFill="1" applyBorder="1" applyAlignment="1" applyProtection="1">
      <alignment vertical="center" wrapText="1"/>
    </xf>
    <xf numFmtId="0" fontId="6" fillId="2" borderId="24" xfId="0" applyFont="1" applyFill="1" applyBorder="1" applyAlignment="1" applyProtection="1">
      <alignment vertical="center" wrapText="1"/>
    </xf>
    <xf numFmtId="0" fontId="6" fillId="2" borderId="25" xfId="0" applyFont="1" applyFill="1" applyBorder="1" applyAlignment="1" applyProtection="1">
      <alignment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0" fontId="19" fillId="2" borderId="14" xfId="0" applyFont="1" applyFill="1" applyBorder="1" applyAlignment="1" applyProtection="1">
      <alignment horizontal="center" vertical="center" wrapText="1"/>
    </xf>
    <xf numFmtId="0" fontId="19" fillId="2" borderId="74" xfId="0" applyFont="1" applyFill="1" applyBorder="1" applyAlignment="1" applyProtection="1">
      <alignment horizontal="center" vertical="center" wrapText="1"/>
    </xf>
    <xf numFmtId="0" fontId="19" fillId="2" borderId="4" xfId="0" applyFont="1" applyFill="1" applyBorder="1" applyAlignment="1" applyProtection="1">
      <alignment horizontal="center" vertical="center" wrapText="1"/>
    </xf>
    <xf numFmtId="0" fontId="19" fillId="2" borderId="15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19" fillId="2" borderId="6" xfId="0" applyFont="1" applyFill="1" applyBorder="1" applyAlignment="1" applyProtection="1">
      <alignment horizontal="center" vertical="center" wrapText="1"/>
    </xf>
    <xf numFmtId="0" fontId="19" fillId="2" borderId="17" xfId="0" applyFont="1" applyFill="1" applyBorder="1" applyAlignment="1" applyProtection="1">
      <alignment horizontal="center" vertical="center" wrapText="1"/>
    </xf>
    <xf numFmtId="0" fontId="19" fillId="2" borderId="27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/>
    </xf>
    <xf numFmtId="0" fontId="3" fillId="3" borderId="11" xfId="0" applyFont="1" applyFill="1" applyBorder="1" applyAlignment="1" applyProtection="1">
      <alignment horizontal="center"/>
    </xf>
    <xf numFmtId="0" fontId="3" fillId="3" borderId="4" xfId="0" applyFont="1" applyFill="1" applyBorder="1" applyAlignment="1" applyProtection="1">
      <alignment horizontal="center"/>
    </xf>
    <xf numFmtId="0" fontId="3" fillId="3" borderId="21" xfId="0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3" fillId="3" borderId="22" xfId="0" applyFont="1" applyFill="1" applyBorder="1" applyAlignment="1" applyProtection="1">
      <alignment horizontal="center"/>
    </xf>
    <xf numFmtId="0" fontId="6" fillId="0" borderId="42" xfId="0" applyFont="1" applyFill="1" applyBorder="1" applyAlignment="1" applyProtection="1">
      <alignment vertical="center"/>
      <protection locked="0"/>
    </xf>
    <xf numFmtId="0" fontId="6" fillId="0" borderId="43" xfId="0" applyFont="1" applyFill="1" applyBorder="1" applyAlignment="1" applyProtection="1">
      <alignment vertical="center"/>
      <protection locked="0"/>
    </xf>
    <xf numFmtId="0" fontId="6" fillId="0" borderId="34" xfId="0" applyFont="1" applyFill="1" applyBorder="1" applyAlignment="1" applyProtection="1">
      <alignment vertical="center"/>
      <protection locked="0"/>
    </xf>
    <xf numFmtId="0" fontId="6" fillId="0" borderId="40" xfId="0" applyFont="1" applyFill="1" applyBorder="1" applyAlignment="1" applyProtection="1">
      <alignment vertical="center"/>
      <protection locked="0"/>
    </xf>
    <xf numFmtId="0" fontId="6" fillId="0" borderId="42" xfId="0" applyFont="1" applyFill="1" applyBorder="1" applyAlignment="1" applyProtection="1">
      <alignment horizontal="left" vertical="center"/>
      <protection locked="0"/>
    </xf>
    <xf numFmtId="0" fontId="6" fillId="0" borderId="43" xfId="0" applyFont="1" applyFill="1" applyBorder="1" applyAlignment="1" applyProtection="1">
      <alignment horizontal="left" vertical="center"/>
      <protection locked="0"/>
    </xf>
    <xf numFmtId="0" fontId="6" fillId="0" borderId="45" xfId="0" applyFont="1" applyFill="1" applyBorder="1" applyAlignment="1" applyProtection="1">
      <alignment vertical="center"/>
      <protection locked="0"/>
    </xf>
    <xf numFmtId="0" fontId="6" fillId="0" borderId="46" xfId="0" applyFont="1" applyFill="1" applyBorder="1" applyAlignment="1" applyProtection="1">
      <alignment vertical="center"/>
      <protection locked="0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47" xfId="0" applyFont="1" applyFill="1" applyBorder="1" applyAlignment="1" applyProtection="1">
      <alignment horizontal="center" vertical="center" wrapText="1"/>
    </xf>
    <xf numFmtId="0" fontId="8" fillId="3" borderId="41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48" xfId="0" applyFont="1" applyFill="1" applyBorder="1" applyAlignment="1" applyProtection="1">
      <alignment horizontal="center" vertical="center" wrapText="1"/>
    </xf>
    <xf numFmtId="0" fontId="8" fillId="3" borderId="49" xfId="0" applyFont="1" applyFill="1" applyBorder="1" applyAlignment="1" applyProtection="1">
      <alignment horizontal="center" vertical="center"/>
    </xf>
    <xf numFmtId="0" fontId="8" fillId="3" borderId="50" xfId="0" applyFont="1" applyFill="1" applyBorder="1" applyAlignment="1" applyProtection="1">
      <alignment horizontal="center" vertical="center"/>
    </xf>
    <xf numFmtId="0" fontId="8" fillId="3" borderId="51" xfId="0" applyFont="1" applyFill="1" applyBorder="1" applyAlignment="1" applyProtection="1">
      <alignment horizontal="center" vertical="center"/>
    </xf>
    <xf numFmtId="0" fontId="8" fillId="3" borderId="24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5" xfId="0" applyFont="1" applyFill="1" applyBorder="1" applyAlignment="1" applyProtection="1">
      <alignment horizontal="center" vertical="center"/>
    </xf>
    <xf numFmtId="0" fontId="8" fillId="3" borderId="44" xfId="0" applyFont="1" applyFill="1" applyBorder="1" applyAlignment="1" applyProtection="1">
      <alignment horizontal="center" vertical="center"/>
    </xf>
    <xf numFmtId="0" fontId="8" fillId="3" borderId="59" xfId="0" applyFont="1" applyFill="1" applyBorder="1" applyAlignment="1" applyProtection="1">
      <alignment horizontal="center" vertical="center"/>
    </xf>
    <xf numFmtId="0" fontId="8" fillId="3" borderId="60" xfId="0" applyFont="1" applyFill="1" applyBorder="1" applyAlignment="1" applyProtection="1">
      <alignment horizontal="center" vertical="center"/>
    </xf>
    <xf numFmtId="0" fontId="20" fillId="2" borderId="10" xfId="0" applyFont="1" applyFill="1" applyBorder="1" applyAlignment="1" applyProtection="1">
      <alignment horizontal="left" vertical="center"/>
    </xf>
    <xf numFmtId="0" fontId="20" fillId="2" borderId="11" xfId="0" applyFont="1" applyFill="1" applyBorder="1" applyAlignment="1" applyProtection="1">
      <alignment horizontal="left" vertical="center"/>
    </xf>
    <xf numFmtId="0" fontId="20" fillId="2" borderId="4" xfId="0" applyFont="1" applyFill="1" applyBorder="1" applyAlignment="1" applyProtection="1">
      <alignment horizontal="left" vertical="center"/>
    </xf>
    <xf numFmtId="0" fontId="10" fillId="2" borderId="4" xfId="0" applyFont="1" applyFill="1" applyBorder="1" applyAlignment="1" applyProtection="1">
      <alignment horizontal="right" vertical="center"/>
    </xf>
    <xf numFmtId="0" fontId="10" fillId="2" borderId="64" xfId="0" applyFont="1" applyFill="1" applyBorder="1" applyAlignment="1" applyProtection="1">
      <alignment horizontal="right" vertical="center"/>
    </xf>
    <xf numFmtId="0" fontId="10" fillId="2" borderId="6" xfId="0" applyFont="1" applyFill="1" applyBorder="1" applyAlignment="1" applyProtection="1">
      <alignment horizontal="left" vertical="center" indent="1"/>
    </xf>
    <xf numFmtId="0" fontId="10" fillId="2" borderId="31" xfId="0" applyFont="1" applyFill="1" applyBorder="1" applyAlignment="1" applyProtection="1">
      <alignment horizontal="left" vertical="center" indent="1"/>
    </xf>
    <xf numFmtId="0" fontId="3" fillId="2" borderId="45" xfId="0" applyFont="1" applyFill="1" applyBorder="1" applyProtection="1"/>
    <xf numFmtId="0" fontId="3" fillId="2" borderId="73" xfId="0" applyFont="1" applyFill="1" applyBorder="1" applyProtection="1"/>
    <xf numFmtId="0" fontId="7" fillId="0" borderId="54" xfId="0" applyFont="1" applyFill="1" applyBorder="1" applyAlignment="1" applyProtection="1">
      <alignment horizontal="left" vertical="center"/>
    </xf>
    <xf numFmtId="0" fontId="7" fillId="0" borderId="55" xfId="0" applyFont="1" applyFill="1" applyBorder="1" applyAlignment="1" applyProtection="1">
      <alignment horizontal="left" vertical="center"/>
    </xf>
    <xf numFmtId="0" fontId="7" fillId="0" borderId="56" xfId="0" applyFont="1" applyFill="1" applyBorder="1" applyAlignment="1" applyProtection="1">
      <alignment horizontal="left" vertical="center"/>
    </xf>
    <xf numFmtId="0" fontId="21" fillId="0" borderId="58" xfId="0" applyFont="1" applyFill="1" applyBorder="1" applyAlignment="1" applyProtection="1">
      <alignment horizontal="center"/>
      <protection locked="0"/>
    </xf>
    <xf numFmtId="0" fontId="21" fillId="0" borderId="69" xfId="0" applyFont="1" applyFill="1" applyBorder="1" applyAlignment="1" applyProtection="1">
      <alignment horizontal="center"/>
      <protection locked="0"/>
    </xf>
    <xf numFmtId="0" fontId="3" fillId="2" borderId="34" xfId="0" applyFont="1" applyFill="1" applyBorder="1" applyAlignment="1" applyProtection="1">
      <alignment vertical="top"/>
    </xf>
    <xf numFmtId="0" fontId="3" fillId="2" borderId="65" xfId="0" applyFont="1" applyFill="1" applyBorder="1" applyAlignment="1" applyProtection="1">
      <alignment vertical="top"/>
    </xf>
    <xf numFmtId="0" fontId="6" fillId="0" borderId="2" xfId="0" applyFont="1" applyFill="1" applyBorder="1" applyAlignment="1" applyProtection="1">
      <alignment horizontal="left"/>
      <protection locked="0"/>
    </xf>
    <xf numFmtId="0" fontId="7" fillId="2" borderId="7" xfId="0" applyFont="1" applyFill="1" applyBorder="1" applyAlignment="1" applyProtection="1">
      <alignment horizontal="left" vertical="center"/>
    </xf>
    <xf numFmtId="0" fontId="7" fillId="2" borderId="8" xfId="0" applyFont="1" applyFill="1" applyBorder="1" applyAlignment="1" applyProtection="1">
      <alignment horizontal="left" vertical="center"/>
    </xf>
    <xf numFmtId="0" fontId="7" fillId="2" borderId="47" xfId="0" applyFont="1" applyFill="1" applyBorder="1" applyAlignment="1" applyProtection="1">
      <alignment horizontal="left" vertical="center"/>
    </xf>
    <xf numFmtId="43" fontId="21" fillId="2" borderId="65" xfId="1" applyNumberFormat="1" applyFont="1" applyFill="1" applyBorder="1" applyAlignment="1" applyProtection="1">
      <alignment horizontal="center"/>
    </xf>
    <xf numFmtId="43" fontId="21" fillId="2" borderId="9" xfId="1" applyNumberFormat="1" applyFont="1" applyFill="1" applyBorder="1" applyAlignment="1" applyProtection="1">
      <alignment horizontal="center"/>
    </xf>
    <xf numFmtId="0" fontId="14" fillId="2" borderId="7" xfId="0" applyFont="1" applyFill="1" applyBorder="1" applyAlignment="1" applyProtection="1">
      <alignment horizontal="center"/>
    </xf>
    <xf numFmtId="0" fontId="14" fillId="2" borderId="8" xfId="0" applyFont="1" applyFill="1" applyBorder="1" applyAlignment="1" applyProtection="1">
      <alignment horizontal="center"/>
    </xf>
    <xf numFmtId="0" fontId="14" fillId="2" borderId="9" xfId="0" applyFont="1" applyFill="1" applyBorder="1" applyAlignment="1" applyProtection="1">
      <alignment horizontal="center"/>
    </xf>
    <xf numFmtId="0" fontId="7" fillId="2" borderId="49" xfId="0" applyFont="1" applyFill="1" applyBorder="1" applyAlignment="1" applyProtection="1">
      <alignment horizontal="left" vertical="center"/>
    </xf>
    <xf numFmtId="0" fontId="7" fillId="2" borderId="50" xfId="0" applyFont="1" applyFill="1" applyBorder="1" applyAlignment="1" applyProtection="1">
      <alignment horizontal="left" vertical="center"/>
    </xf>
    <xf numFmtId="0" fontId="7" fillId="2" borderId="66" xfId="0" applyFont="1" applyFill="1" applyBorder="1" applyAlignment="1" applyProtection="1">
      <alignment horizontal="left" vertical="center"/>
    </xf>
    <xf numFmtId="1" fontId="21" fillId="2" borderId="67" xfId="0" applyNumberFormat="1" applyFont="1" applyFill="1" applyBorder="1" applyAlignment="1" applyProtection="1">
      <alignment horizontal="center" vertical="top"/>
    </xf>
    <xf numFmtId="1" fontId="21" fillId="2" borderId="51" xfId="0" applyNumberFormat="1" applyFont="1" applyFill="1" applyBorder="1" applyAlignment="1" applyProtection="1">
      <alignment horizontal="center" vertical="top"/>
    </xf>
    <xf numFmtId="0" fontId="14" fillId="2" borderId="41" xfId="0" applyFont="1" applyFill="1" applyBorder="1" applyAlignment="1" applyProtection="1">
      <alignment horizontal="center" vertical="top" wrapText="1"/>
    </xf>
    <xf numFmtId="0" fontId="14" fillId="2" borderId="2" xfId="0" applyFont="1" applyFill="1" applyBorder="1" applyAlignment="1" applyProtection="1">
      <alignment horizontal="center" vertical="top" wrapText="1"/>
    </xf>
    <xf numFmtId="0" fontId="14" fillId="2" borderId="68" xfId="0" applyFont="1" applyFill="1" applyBorder="1" applyAlignment="1" applyProtection="1">
      <alignment horizontal="center" vertical="top" wrapText="1"/>
    </xf>
    <xf numFmtId="0" fontId="3" fillId="3" borderId="6" xfId="0" applyFont="1" applyFill="1" applyBorder="1" applyAlignment="1" applyProtection="1">
      <alignment horizontal="center" vertical="center" textRotation="90"/>
    </xf>
    <xf numFmtId="0" fontId="3" fillId="3" borderId="17" xfId="0" applyFont="1" applyFill="1" applyBorder="1" applyAlignment="1" applyProtection="1">
      <alignment horizontal="center" vertical="center" textRotation="90"/>
    </xf>
    <xf numFmtId="0" fontId="3" fillId="3" borderId="31" xfId="0" applyFont="1" applyFill="1" applyBorder="1" applyAlignment="1" applyProtection="1">
      <alignment horizontal="center" vertical="center" textRotation="90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 wrapText="1"/>
    </xf>
    <xf numFmtId="0" fontId="7" fillId="2" borderId="33" xfId="0" applyFont="1" applyFill="1" applyBorder="1" applyAlignment="1" applyProtection="1">
      <alignment horizontal="center" vertical="center" wrapText="1"/>
    </xf>
    <xf numFmtId="0" fontId="6" fillId="0" borderId="71" xfId="0" applyFont="1" applyFill="1" applyBorder="1" applyAlignment="1" applyProtection="1">
      <alignment horizontal="left"/>
      <protection locked="0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/>
    <xf numFmtId="0" fontId="0" fillId="0" borderId="15" xfId="0" applyBorder="1" applyAlignment="1"/>
    <xf numFmtId="14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21" fillId="0" borderId="0" xfId="0" applyFont="1" applyBorder="1"/>
    <xf numFmtId="0" fontId="28" fillId="0" borderId="0" xfId="0" applyFont="1" applyFill="1" applyBorder="1" applyProtection="1"/>
    <xf numFmtId="14" fontId="28" fillId="0" borderId="0" xfId="0" applyNumberFormat="1" applyFont="1" applyFill="1" applyBorder="1" applyAlignment="1" applyProtection="1">
      <alignment horizontal="center"/>
      <protection locked="0"/>
    </xf>
    <xf numFmtId="0" fontId="28" fillId="0" borderId="0" xfId="0" applyFont="1" applyFill="1" applyBorder="1" applyAlignment="1" applyProtection="1">
      <alignment horizont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%20&#8470;37-&#1090;&#1072;&#1073;&#1077;&#1083;&#1100;%20&#1087;&#1086;&#1089;&#1077;&#1097;&#1072;&#1077;&#1084;&#1086;&#1089;&#1090;&#1080;%20&#1076;&#1077;&#1090;&#1077;&#1081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ЧТИ !!!"/>
      <sheetName val="ПЕРВАЯ МЛАДШАЯ №6"/>
      <sheetName val="ПЕРВАЯ МЛАДШАЯ №6(2)"/>
    </sheetNames>
    <sheetDataSet>
      <sheetData sheetId="0"/>
      <sheetData sheetId="1">
        <row r="76">
          <cell r="Y76">
            <v>37.277777777777779</v>
          </cell>
        </row>
      </sheetData>
      <sheetData sheetId="2">
        <row r="8">
          <cell r="AQ8" t="str">
            <v>р/дней-18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5"/>
  <sheetViews>
    <sheetView topLeftCell="S37" workbookViewId="0">
      <selection activeCell="D85" sqref="D85"/>
    </sheetView>
  </sheetViews>
  <sheetFormatPr defaultRowHeight="14.4" x14ac:dyDescent="0.3"/>
  <cols>
    <col min="1" max="1" width="6.33203125" customWidth="1"/>
    <col min="2" max="2" width="15.88671875" customWidth="1"/>
    <col min="3" max="3" width="6.21875" customWidth="1"/>
    <col min="4" max="4" width="12.6640625" customWidth="1"/>
    <col min="5" max="5" width="5.44140625" customWidth="1"/>
    <col min="6" max="6" width="5.21875" customWidth="1"/>
    <col min="7" max="7" width="5.109375" customWidth="1"/>
    <col min="8" max="8" width="5" customWidth="1"/>
    <col min="9" max="9" width="4.44140625" customWidth="1"/>
    <col min="10" max="10" width="5.21875" customWidth="1"/>
    <col min="11" max="11" width="4.88671875" customWidth="1"/>
    <col min="12" max="13" width="4.5546875" customWidth="1"/>
    <col min="14" max="14" width="5.44140625" customWidth="1"/>
    <col min="15" max="17" width="4.5546875" customWidth="1"/>
    <col min="18" max="18" width="5.109375" customWidth="1"/>
    <col min="19" max="19" width="4.6640625" customWidth="1"/>
    <col min="20" max="20" width="4.5546875" customWidth="1"/>
    <col min="21" max="21" width="4.6640625" customWidth="1"/>
    <col min="22" max="22" width="5.21875" customWidth="1"/>
    <col min="23" max="23" width="4.6640625" customWidth="1"/>
    <col min="24" max="24" width="4.88671875" customWidth="1"/>
    <col min="25" max="25" width="4.109375" customWidth="1"/>
    <col min="26" max="26" width="4.88671875" customWidth="1"/>
    <col min="27" max="27" width="5.33203125" customWidth="1"/>
    <col min="28" max="28" width="4.88671875" customWidth="1"/>
    <col min="29" max="29" width="5" customWidth="1"/>
    <col min="30" max="30" width="4.44140625" customWidth="1"/>
    <col min="31" max="31" width="5.44140625" customWidth="1"/>
    <col min="32" max="32" width="5" customWidth="1"/>
    <col min="33" max="33" width="5.109375" customWidth="1"/>
    <col min="34" max="34" width="5.88671875" customWidth="1"/>
    <col min="35" max="35" width="5.21875" customWidth="1"/>
    <col min="36" max="39" width="6.88671875" hidden="1" customWidth="1"/>
    <col min="40" max="40" width="5" customWidth="1"/>
    <col min="41" max="41" width="4.21875" customWidth="1"/>
    <col min="42" max="42" width="7.6640625" customWidth="1"/>
    <col min="43" max="43" width="6.44140625" customWidth="1"/>
    <col min="44" max="44" width="6" customWidth="1"/>
  </cols>
  <sheetData>
    <row r="1" spans="1:51" ht="65.400000000000006" customHeight="1" x14ac:dyDescent="0.3">
      <c r="A1" s="135" t="s">
        <v>103</v>
      </c>
      <c r="AH1" s="141" t="s">
        <v>104</v>
      </c>
      <c r="AI1" s="142"/>
      <c r="AJ1" s="143"/>
      <c r="AK1" s="143"/>
      <c r="AL1" s="143"/>
      <c r="AM1" s="143"/>
      <c r="AN1" s="143"/>
      <c r="AO1" s="141"/>
      <c r="AP1" s="142"/>
      <c r="AQ1" s="141"/>
      <c r="AR1" s="142"/>
      <c r="AS1" s="137"/>
      <c r="AT1" s="136"/>
      <c r="AU1" s="136"/>
      <c r="AV1" s="136"/>
      <c r="AW1" s="136"/>
      <c r="AX1" s="136"/>
      <c r="AY1" s="136"/>
    </row>
    <row r="2" spans="1:51" ht="15.6" x14ac:dyDescent="0.3">
      <c r="D2" s="195" t="s">
        <v>0</v>
      </c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2"/>
      <c r="AI2" s="153" t="s">
        <v>86</v>
      </c>
      <c r="AJ2" s="154"/>
      <c r="AK2" s="154"/>
      <c r="AL2" s="154"/>
      <c r="AM2" s="154"/>
      <c r="AN2" s="154"/>
      <c r="AO2" s="214"/>
      <c r="AP2" s="215"/>
      <c r="AQ2" s="130"/>
      <c r="AR2" s="101"/>
      <c r="AS2" s="1"/>
    </row>
    <row r="3" spans="1:51" x14ac:dyDescent="0.3">
      <c r="D3" s="194" t="s">
        <v>1</v>
      </c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AF3" s="2" t="s">
        <v>87</v>
      </c>
      <c r="AG3" s="2"/>
      <c r="AH3" s="2"/>
      <c r="AI3" s="155" t="s">
        <v>88</v>
      </c>
      <c r="AJ3" s="154"/>
      <c r="AK3" s="154"/>
      <c r="AL3" s="154"/>
      <c r="AM3" s="154"/>
      <c r="AN3" s="154"/>
      <c r="AO3" s="216"/>
      <c r="AP3" s="215"/>
      <c r="AQ3" s="131"/>
      <c r="AR3" s="101"/>
      <c r="AS3" s="1"/>
    </row>
    <row r="4" spans="1:51" x14ac:dyDescent="0.3">
      <c r="D4" s="213" t="s">
        <v>96</v>
      </c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3"/>
      <c r="AF4" s="2"/>
      <c r="AG4" s="2"/>
      <c r="AH4" s="2" t="s">
        <v>89</v>
      </c>
      <c r="AI4" s="156"/>
      <c r="AJ4" s="154"/>
      <c r="AK4" s="154"/>
      <c r="AL4" s="154"/>
      <c r="AM4" s="154"/>
      <c r="AN4" s="154"/>
      <c r="AO4" s="217"/>
      <c r="AP4" s="215"/>
      <c r="AQ4" s="132"/>
      <c r="AR4" s="2"/>
    </row>
    <row r="5" spans="1:51" x14ac:dyDescent="0.3">
      <c r="A5" s="59" t="s">
        <v>2</v>
      </c>
      <c r="B5" s="59"/>
      <c r="C5" s="59"/>
      <c r="D5" s="210" t="s">
        <v>3</v>
      </c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1"/>
      <c r="AD5" s="61"/>
      <c r="AF5" s="49"/>
      <c r="AG5" s="2" t="s">
        <v>90</v>
      </c>
      <c r="AH5" s="2"/>
      <c r="AI5" s="154"/>
      <c r="AJ5" s="154"/>
      <c r="AK5" s="154"/>
      <c r="AL5" s="154"/>
      <c r="AM5" s="154"/>
      <c r="AN5" s="154"/>
      <c r="AO5" s="217"/>
      <c r="AP5" s="215"/>
      <c r="AQ5" s="132"/>
      <c r="AR5" s="2"/>
    </row>
    <row r="6" spans="1:51" x14ac:dyDescent="0.3">
      <c r="A6" s="59" t="s">
        <v>4</v>
      </c>
      <c r="B6" s="59"/>
      <c r="C6" s="59"/>
      <c r="D6" s="211" t="s">
        <v>5</v>
      </c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1"/>
      <c r="AD6" s="61"/>
      <c r="AI6" s="157" t="str">
        <f>"р/дней"&amp;  - X11</f>
        <v>р/дней0</v>
      </c>
      <c r="AJ6" s="154"/>
      <c r="AK6" s="154"/>
      <c r="AL6" s="154"/>
      <c r="AM6" s="154"/>
      <c r="AN6" s="154"/>
      <c r="AO6" s="218"/>
      <c r="AP6" s="215"/>
      <c r="AQ6" s="133"/>
      <c r="AR6" s="2"/>
    </row>
    <row r="7" spans="1:51" x14ac:dyDescent="0.3">
      <c r="A7" s="59" t="s">
        <v>6</v>
      </c>
      <c r="B7" s="59"/>
      <c r="C7" s="59"/>
      <c r="D7" s="211" t="s">
        <v>7</v>
      </c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1"/>
      <c r="AD7" s="61"/>
      <c r="AI7" s="156"/>
      <c r="AJ7" s="154"/>
      <c r="AK7" s="154"/>
      <c r="AL7" s="154"/>
      <c r="AM7" s="154"/>
      <c r="AN7" s="154"/>
      <c r="AO7" s="217"/>
      <c r="AP7" s="215"/>
      <c r="AQ7" s="132"/>
      <c r="AR7" s="2"/>
    </row>
    <row r="8" spans="1:51" ht="15" thickBot="1" x14ac:dyDescent="0.35">
      <c r="A8" s="59" t="s">
        <v>8</v>
      </c>
      <c r="B8" s="59"/>
      <c r="C8" s="59"/>
      <c r="D8" s="211" t="s">
        <v>9</v>
      </c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1"/>
      <c r="AD8" s="61"/>
      <c r="AI8" s="158"/>
      <c r="AJ8" s="159"/>
      <c r="AK8" s="159"/>
      <c r="AL8" s="159"/>
      <c r="AM8" s="159"/>
      <c r="AN8" s="160"/>
      <c r="AO8" s="219"/>
      <c r="AP8" s="220"/>
      <c r="AQ8" s="126"/>
      <c r="AR8" s="2"/>
    </row>
    <row r="9" spans="1:51" ht="19.8" customHeight="1" x14ac:dyDescent="0.3">
      <c r="A9" s="178" t="s">
        <v>10</v>
      </c>
      <c r="B9" s="181" t="s">
        <v>11</v>
      </c>
      <c r="C9" s="183" t="s">
        <v>12</v>
      </c>
      <c r="D9" s="185" t="s">
        <v>13</v>
      </c>
      <c r="E9" s="169" t="s">
        <v>14</v>
      </c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1"/>
      <c r="AJ9" s="73"/>
      <c r="AK9" s="73"/>
      <c r="AL9" s="73"/>
      <c r="AM9" s="73"/>
      <c r="AN9" s="202" t="s">
        <v>16</v>
      </c>
      <c r="AO9" s="203"/>
      <c r="AP9" s="204" t="s">
        <v>98</v>
      </c>
      <c r="AQ9" s="196" t="s">
        <v>97</v>
      </c>
      <c r="AR9" s="197"/>
    </row>
    <row r="10" spans="1:51" x14ac:dyDescent="0.3">
      <c r="A10" s="179"/>
      <c r="B10" s="182"/>
      <c r="C10" s="184"/>
      <c r="D10" s="186"/>
      <c r="E10" s="4">
        <v>1</v>
      </c>
      <c r="F10" s="5">
        <v>2</v>
      </c>
      <c r="G10" s="5">
        <v>3</v>
      </c>
      <c r="H10" s="5">
        <v>4</v>
      </c>
      <c r="I10" s="5">
        <v>5</v>
      </c>
      <c r="J10" s="5">
        <v>6</v>
      </c>
      <c r="K10" s="5">
        <v>7</v>
      </c>
      <c r="L10" s="5">
        <v>8</v>
      </c>
      <c r="M10" s="5">
        <v>9</v>
      </c>
      <c r="N10" s="5">
        <v>10</v>
      </c>
      <c r="O10" s="5">
        <v>11</v>
      </c>
      <c r="P10" s="5">
        <v>12</v>
      </c>
      <c r="Q10" s="5">
        <v>13</v>
      </c>
      <c r="R10" s="5">
        <v>14</v>
      </c>
      <c r="S10" s="5">
        <v>15</v>
      </c>
      <c r="T10" s="5">
        <v>16</v>
      </c>
      <c r="U10" s="5">
        <v>17</v>
      </c>
      <c r="V10" s="5">
        <v>18</v>
      </c>
      <c r="W10" s="5">
        <v>19</v>
      </c>
      <c r="X10" s="5">
        <v>20</v>
      </c>
      <c r="Y10" s="5">
        <v>21</v>
      </c>
      <c r="Z10" s="5">
        <v>22</v>
      </c>
      <c r="AA10" s="5">
        <v>23</v>
      </c>
      <c r="AB10" s="5">
        <v>24</v>
      </c>
      <c r="AC10" s="5">
        <v>25</v>
      </c>
      <c r="AD10" s="5">
        <v>26</v>
      </c>
      <c r="AE10" s="5">
        <v>27</v>
      </c>
      <c r="AF10" s="5">
        <v>28</v>
      </c>
      <c r="AG10" s="5">
        <v>29</v>
      </c>
      <c r="AH10" s="5">
        <v>30</v>
      </c>
      <c r="AI10" s="6">
        <v>31</v>
      </c>
      <c r="AJ10" s="93"/>
      <c r="AK10" s="93"/>
      <c r="AL10" s="93"/>
      <c r="AM10" s="93"/>
      <c r="AN10" s="206" t="s">
        <v>17</v>
      </c>
      <c r="AO10" s="208" t="s">
        <v>18</v>
      </c>
      <c r="AP10" s="204"/>
      <c r="AQ10" s="198"/>
      <c r="AR10" s="199"/>
    </row>
    <row r="11" spans="1:51" ht="15" thickBot="1" x14ac:dyDescent="0.35">
      <c r="A11" s="180"/>
      <c r="B11" s="182"/>
      <c r="C11" s="184"/>
      <c r="D11" s="187"/>
      <c r="E11" s="7"/>
      <c r="F11" s="7"/>
      <c r="G11" s="7"/>
      <c r="H11" s="7" t="s">
        <v>19</v>
      </c>
      <c r="I11" s="7" t="s">
        <v>19</v>
      </c>
      <c r="J11" s="7"/>
      <c r="K11" s="7"/>
      <c r="L11" s="7"/>
      <c r="M11" s="7"/>
      <c r="N11" s="7"/>
      <c r="O11" s="7" t="s">
        <v>19</v>
      </c>
      <c r="P11" s="7" t="s">
        <v>19</v>
      </c>
      <c r="Q11" s="7"/>
      <c r="R11" s="7"/>
      <c r="S11" s="7"/>
      <c r="T11" s="7"/>
      <c r="U11" s="7"/>
      <c r="V11" s="7" t="s">
        <v>19</v>
      </c>
      <c r="W11" s="7" t="s">
        <v>19</v>
      </c>
      <c r="X11" s="7"/>
      <c r="Y11" s="7"/>
      <c r="Z11" s="7"/>
      <c r="AA11" s="7" t="s">
        <v>19</v>
      </c>
      <c r="AB11" s="7" t="s">
        <v>19</v>
      </c>
      <c r="AC11" s="7" t="s">
        <v>19</v>
      </c>
      <c r="AD11" s="7" t="s">
        <v>19</v>
      </c>
      <c r="AE11" s="7"/>
      <c r="AF11" s="7"/>
      <c r="AG11" s="7" t="s">
        <v>19</v>
      </c>
      <c r="AH11" s="7" t="s">
        <v>19</v>
      </c>
      <c r="AI11" s="7" t="s">
        <v>19</v>
      </c>
      <c r="AJ11" s="94"/>
      <c r="AK11" s="94"/>
      <c r="AL11" s="94"/>
      <c r="AM11" s="94"/>
      <c r="AN11" s="207"/>
      <c r="AO11" s="209"/>
      <c r="AP11" s="205"/>
      <c r="AQ11" s="200"/>
      <c r="AR11" s="201"/>
    </row>
    <row r="12" spans="1:51" ht="25.8" customHeight="1" x14ac:dyDescent="0.3">
      <c r="A12" s="110">
        <v>1</v>
      </c>
      <c r="B12" s="138" t="s">
        <v>20</v>
      </c>
      <c r="C12" s="139"/>
      <c r="D12" s="124" t="s">
        <v>21</v>
      </c>
      <c r="E12" s="7" t="s">
        <v>22</v>
      </c>
      <c r="F12" s="7" t="s">
        <v>22</v>
      </c>
      <c r="G12" s="7" t="s">
        <v>22</v>
      </c>
      <c r="H12" s="7" t="s">
        <v>19</v>
      </c>
      <c r="I12" s="7" t="s">
        <v>19</v>
      </c>
      <c r="J12" s="7" t="s">
        <v>22</v>
      </c>
      <c r="K12" s="7" t="s">
        <v>22</v>
      </c>
      <c r="L12" s="7" t="s">
        <v>22</v>
      </c>
      <c r="M12" s="7" t="s">
        <v>22</v>
      </c>
      <c r="N12" s="7" t="s">
        <v>22</v>
      </c>
      <c r="O12" s="7" t="s">
        <v>19</v>
      </c>
      <c r="P12" s="7" t="s">
        <v>19</v>
      </c>
      <c r="Q12" s="7" t="s">
        <v>22</v>
      </c>
      <c r="R12" s="7" t="s">
        <v>22</v>
      </c>
      <c r="S12" s="7" t="s">
        <v>22</v>
      </c>
      <c r="T12" s="7" t="s">
        <v>22</v>
      </c>
      <c r="U12" s="7" t="s">
        <v>22</v>
      </c>
      <c r="V12" s="7" t="s">
        <v>19</v>
      </c>
      <c r="W12" s="7" t="s">
        <v>19</v>
      </c>
      <c r="X12" s="7" t="s">
        <v>23</v>
      </c>
      <c r="Y12" s="7" t="s">
        <v>23</v>
      </c>
      <c r="Z12" s="7" t="s">
        <v>23</v>
      </c>
      <c r="AA12" s="7" t="s">
        <v>19</v>
      </c>
      <c r="AB12" s="7" t="s">
        <v>19</v>
      </c>
      <c r="AC12" s="7" t="s">
        <v>19</v>
      </c>
      <c r="AD12" s="7" t="s">
        <v>19</v>
      </c>
      <c r="AE12" s="7" t="s">
        <v>22</v>
      </c>
      <c r="AF12" s="7" t="s">
        <v>22</v>
      </c>
      <c r="AG12" s="7" t="s">
        <v>19</v>
      </c>
      <c r="AH12" s="7" t="s">
        <v>19</v>
      </c>
      <c r="AI12" s="7" t="s">
        <v>19</v>
      </c>
      <c r="AJ12" s="10">
        <f>IF(B12="","?",(31-COUNTIF(E12:AI12,"в")))</f>
        <v>18</v>
      </c>
      <c r="AK12" s="11">
        <f>COUNTIF(E12:AI12,"б")</f>
        <v>0</v>
      </c>
      <c r="AL12" s="11">
        <f>COUNTIF(E12:AI12,"О")</f>
        <v>3</v>
      </c>
      <c r="AM12" s="12">
        <f t="shared" ref="AM12:AM49" si="0">IF(B12&lt;&gt;0,COUNTIF(E12:AI12,""),0)</f>
        <v>0</v>
      </c>
      <c r="AN12" s="13" t="str">
        <f>IF(AK12=0,"",AK12)</f>
        <v/>
      </c>
      <c r="AO12" s="14">
        <f>IF(AL12=0,"",AL12)</f>
        <v>3</v>
      </c>
      <c r="AP12" s="15">
        <f>COUNTIF(E12:AI12,"+")</f>
        <v>15</v>
      </c>
      <c r="AQ12" s="190" t="s">
        <v>24</v>
      </c>
      <c r="AR12" s="191"/>
    </row>
    <row r="13" spans="1:51" x14ac:dyDescent="0.3">
      <c r="A13" s="113">
        <v>2</v>
      </c>
      <c r="B13" s="111" t="s">
        <v>25</v>
      </c>
      <c r="C13" s="112"/>
      <c r="D13" s="124" t="s">
        <v>21</v>
      </c>
      <c r="E13" s="7" t="s">
        <v>22</v>
      </c>
      <c r="F13" s="7" t="s">
        <v>22</v>
      </c>
      <c r="G13" s="7" t="s">
        <v>22</v>
      </c>
      <c r="H13" s="7" t="s">
        <v>19</v>
      </c>
      <c r="I13" s="7" t="s">
        <v>19</v>
      </c>
      <c r="J13" s="7" t="s">
        <v>22</v>
      </c>
      <c r="K13" s="7" t="s">
        <v>22</v>
      </c>
      <c r="L13" s="7" t="s">
        <v>22</v>
      </c>
      <c r="M13" s="7" t="s">
        <v>22</v>
      </c>
      <c r="N13" s="7" t="s">
        <v>22</v>
      </c>
      <c r="O13" s="7" t="s">
        <v>19</v>
      </c>
      <c r="P13" s="7" t="s">
        <v>19</v>
      </c>
      <c r="Q13" s="7" t="s">
        <v>22</v>
      </c>
      <c r="R13" s="7" t="s">
        <v>22</v>
      </c>
      <c r="S13" s="7" t="s">
        <v>22</v>
      </c>
      <c r="T13" s="7" t="s">
        <v>22</v>
      </c>
      <c r="U13" s="7" t="s">
        <v>22</v>
      </c>
      <c r="V13" s="7" t="s">
        <v>19</v>
      </c>
      <c r="W13" s="7" t="s">
        <v>19</v>
      </c>
      <c r="X13" s="7" t="s">
        <v>22</v>
      </c>
      <c r="Y13" s="7" t="s">
        <v>22</v>
      </c>
      <c r="Z13" s="7" t="s">
        <v>22</v>
      </c>
      <c r="AA13" s="7" t="s">
        <v>19</v>
      </c>
      <c r="AB13" s="7" t="s">
        <v>19</v>
      </c>
      <c r="AC13" s="7" t="s">
        <v>19</v>
      </c>
      <c r="AD13" s="7" t="s">
        <v>19</v>
      </c>
      <c r="AE13" s="7" t="s">
        <v>22</v>
      </c>
      <c r="AF13" s="7" t="s">
        <v>22</v>
      </c>
      <c r="AG13" s="7" t="s">
        <v>19</v>
      </c>
      <c r="AH13" s="7" t="s">
        <v>19</v>
      </c>
      <c r="AI13" s="7" t="s">
        <v>19</v>
      </c>
      <c r="AJ13" s="10">
        <f t="shared" ref="AJ13:AJ49" si="1">IF(B13="","?",(31-COUNTIF(E13:AI13,"в")))</f>
        <v>18</v>
      </c>
      <c r="AK13" s="16">
        <f t="shared" ref="AK13:AK49" si="2">COUNTIF(E13:AI13,"б")</f>
        <v>0</v>
      </c>
      <c r="AL13" s="16">
        <f t="shared" ref="AL13:AL49" si="3">COUNTIF(E13:AI13,"О")</f>
        <v>0</v>
      </c>
      <c r="AM13" s="12">
        <f t="shared" si="0"/>
        <v>0</v>
      </c>
      <c r="AN13" s="17" t="str">
        <f t="shared" ref="AN13:AO28" si="4">IF(AK13=0,"",AK13)</f>
        <v/>
      </c>
      <c r="AO13" s="18" t="str">
        <f t="shared" si="4"/>
        <v/>
      </c>
      <c r="AP13" s="19">
        <f t="shared" ref="AP13:AP49" si="5">COUNTIF(E13:AI13,"+")</f>
        <v>18</v>
      </c>
      <c r="AQ13" s="192"/>
      <c r="AR13" s="193"/>
    </row>
    <row r="14" spans="1:51" x14ac:dyDescent="0.3">
      <c r="A14" s="113">
        <v>3</v>
      </c>
      <c r="B14" s="111" t="s">
        <v>26</v>
      </c>
      <c r="C14" s="108"/>
      <c r="D14" s="124" t="s">
        <v>21</v>
      </c>
      <c r="E14" s="7" t="s">
        <v>22</v>
      </c>
      <c r="F14" s="7" t="s">
        <v>22</v>
      </c>
      <c r="G14" s="7" t="s">
        <v>22</v>
      </c>
      <c r="H14" s="7" t="s">
        <v>19</v>
      </c>
      <c r="I14" s="7" t="s">
        <v>19</v>
      </c>
      <c r="J14" s="7" t="s">
        <v>22</v>
      </c>
      <c r="K14" s="7" t="s">
        <v>22</v>
      </c>
      <c r="L14" s="7" t="s">
        <v>22</v>
      </c>
      <c r="M14" s="7" t="s">
        <v>22</v>
      </c>
      <c r="N14" s="7" t="s">
        <v>22</v>
      </c>
      <c r="O14" s="7" t="s">
        <v>19</v>
      </c>
      <c r="P14" s="7" t="s">
        <v>19</v>
      </c>
      <c r="Q14" s="7" t="s">
        <v>22</v>
      </c>
      <c r="R14" s="7" t="s">
        <v>22</v>
      </c>
      <c r="S14" s="7" t="s">
        <v>22</v>
      </c>
      <c r="T14" s="7" t="s">
        <v>22</v>
      </c>
      <c r="U14" s="7" t="s">
        <v>22</v>
      </c>
      <c r="V14" s="7" t="s">
        <v>19</v>
      </c>
      <c r="W14" s="7" t="s">
        <v>19</v>
      </c>
      <c r="X14" s="7" t="s">
        <v>22</v>
      </c>
      <c r="Y14" s="7" t="s">
        <v>22</v>
      </c>
      <c r="Z14" s="7" t="s">
        <v>22</v>
      </c>
      <c r="AA14" s="7" t="s">
        <v>19</v>
      </c>
      <c r="AB14" s="7" t="s">
        <v>19</v>
      </c>
      <c r="AC14" s="7" t="s">
        <v>19</v>
      </c>
      <c r="AD14" s="7" t="s">
        <v>19</v>
      </c>
      <c r="AE14" s="7" t="s">
        <v>22</v>
      </c>
      <c r="AF14" s="7" t="s">
        <v>22</v>
      </c>
      <c r="AG14" s="7" t="s">
        <v>19</v>
      </c>
      <c r="AH14" s="7" t="s">
        <v>19</v>
      </c>
      <c r="AI14" s="7" t="s">
        <v>19</v>
      </c>
      <c r="AJ14" s="10">
        <f t="shared" si="1"/>
        <v>18</v>
      </c>
      <c r="AK14" s="16">
        <f t="shared" si="2"/>
        <v>0</v>
      </c>
      <c r="AL14" s="16">
        <f t="shared" si="3"/>
        <v>0</v>
      </c>
      <c r="AM14" s="12">
        <f t="shared" si="0"/>
        <v>0</v>
      </c>
      <c r="AN14" s="17" t="str">
        <f t="shared" si="4"/>
        <v/>
      </c>
      <c r="AO14" s="18" t="str">
        <f t="shared" si="4"/>
        <v/>
      </c>
      <c r="AP14" s="19">
        <f t="shared" si="5"/>
        <v>18</v>
      </c>
      <c r="AQ14" s="192"/>
      <c r="AR14" s="193"/>
    </row>
    <row r="15" spans="1:51" x14ac:dyDescent="0.3">
      <c r="A15" s="113">
        <v>4</v>
      </c>
      <c r="B15" s="111" t="s">
        <v>27</v>
      </c>
      <c r="C15" s="112"/>
      <c r="D15" s="124" t="s">
        <v>21</v>
      </c>
      <c r="E15" s="7" t="s">
        <v>22</v>
      </c>
      <c r="F15" s="7" t="s">
        <v>22</v>
      </c>
      <c r="G15" s="7" t="s">
        <v>22</v>
      </c>
      <c r="H15" s="7" t="s">
        <v>19</v>
      </c>
      <c r="I15" s="7" t="s">
        <v>19</v>
      </c>
      <c r="J15" s="7" t="s">
        <v>22</v>
      </c>
      <c r="K15" s="7" t="s">
        <v>22</v>
      </c>
      <c r="L15" s="7" t="s">
        <v>22</v>
      </c>
      <c r="M15" s="7" t="s">
        <v>22</v>
      </c>
      <c r="N15" s="7" t="s">
        <v>22</v>
      </c>
      <c r="O15" s="7" t="s">
        <v>19</v>
      </c>
      <c r="P15" s="7" t="s">
        <v>19</v>
      </c>
      <c r="Q15" s="7" t="s">
        <v>22</v>
      </c>
      <c r="R15" s="7" t="s">
        <v>22</v>
      </c>
      <c r="S15" s="7" t="s">
        <v>22</v>
      </c>
      <c r="T15" s="7" t="s">
        <v>22</v>
      </c>
      <c r="U15" s="7" t="s">
        <v>22</v>
      </c>
      <c r="V15" s="7" t="s">
        <v>19</v>
      </c>
      <c r="W15" s="7" t="s">
        <v>19</v>
      </c>
      <c r="X15" s="7" t="s">
        <v>22</v>
      </c>
      <c r="Y15" s="7" t="s">
        <v>22</v>
      </c>
      <c r="Z15" s="7" t="s">
        <v>22</v>
      </c>
      <c r="AA15" s="7" t="s">
        <v>19</v>
      </c>
      <c r="AB15" s="7" t="s">
        <v>19</v>
      </c>
      <c r="AC15" s="7" t="s">
        <v>19</v>
      </c>
      <c r="AD15" s="7" t="s">
        <v>19</v>
      </c>
      <c r="AE15" s="7" t="s">
        <v>22</v>
      </c>
      <c r="AF15" s="7" t="s">
        <v>22</v>
      </c>
      <c r="AG15" s="7" t="s">
        <v>19</v>
      </c>
      <c r="AH15" s="7" t="s">
        <v>19</v>
      </c>
      <c r="AI15" s="7" t="s">
        <v>19</v>
      </c>
      <c r="AJ15" s="10">
        <f t="shared" si="1"/>
        <v>18</v>
      </c>
      <c r="AK15" s="16">
        <f t="shared" si="2"/>
        <v>0</v>
      </c>
      <c r="AL15" s="16">
        <f t="shared" si="3"/>
        <v>0</v>
      </c>
      <c r="AM15" s="12">
        <f t="shared" si="0"/>
        <v>0</v>
      </c>
      <c r="AN15" s="17" t="str">
        <f t="shared" si="4"/>
        <v/>
      </c>
      <c r="AO15" s="18" t="str">
        <f t="shared" si="4"/>
        <v/>
      </c>
      <c r="AP15" s="19">
        <f t="shared" si="5"/>
        <v>18</v>
      </c>
      <c r="AQ15" s="192"/>
      <c r="AR15" s="193"/>
    </row>
    <row r="16" spans="1:51" x14ac:dyDescent="0.3">
      <c r="A16" s="110">
        <v>5</v>
      </c>
      <c r="B16" s="111" t="s">
        <v>28</v>
      </c>
      <c r="C16" s="112"/>
      <c r="D16" s="124" t="s">
        <v>21</v>
      </c>
      <c r="E16" s="7" t="s">
        <v>22</v>
      </c>
      <c r="F16" s="7" t="s">
        <v>22</v>
      </c>
      <c r="G16" s="7" t="s">
        <v>22</v>
      </c>
      <c r="H16" s="7" t="s">
        <v>19</v>
      </c>
      <c r="I16" s="7" t="s">
        <v>19</v>
      </c>
      <c r="J16" s="7" t="s">
        <v>22</v>
      </c>
      <c r="K16" s="7" t="s">
        <v>22</v>
      </c>
      <c r="L16" s="7" t="s">
        <v>22</v>
      </c>
      <c r="M16" s="7" t="s">
        <v>22</v>
      </c>
      <c r="N16" s="7" t="s">
        <v>22</v>
      </c>
      <c r="O16" s="7" t="s">
        <v>19</v>
      </c>
      <c r="P16" s="7" t="s">
        <v>19</v>
      </c>
      <c r="Q16" s="7" t="s">
        <v>22</v>
      </c>
      <c r="R16" s="7" t="s">
        <v>22</v>
      </c>
      <c r="S16" s="7" t="s">
        <v>22</v>
      </c>
      <c r="T16" s="7" t="s">
        <v>22</v>
      </c>
      <c r="U16" s="7" t="s">
        <v>22</v>
      </c>
      <c r="V16" s="7" t="s">
        <v>19</v>
      </c>
      <c r="W16" s="7" t="s">
        <v>19</v>
      </c>
      <c r="X16" s="7" t="s">
        <v>22</v>
      </c>
      <c r="Y16" s="7" t="s">
        <v>22</v>
      </c>
      <c r="Z16" s="7" t="s">
        <v>22</v>
      </c>
      <c r="AA16" s="7" t="s">
        <v>19</v>
      </c>
      <c r="AB16" s="7" t="s">
        <v>19</v>
      </c>
      <c r="AC16" s="7" t="s">
        <v>19</v>
      </c>
      <c r="AD16" s="7" t="s">
        <v>19</v>
      </c>
      <c r="AE16" s="7" t="s">
        <v>22</v>
      </c>
      <c r="AF16" s="7" t="s">
        <v>22</v>
      </c>
      <c r="AG16" s="7" t="s">
        <v>19</v>
      </c>
      <c r="AH16" s="7" t="s">
        <v>19</v>
      </c>
      <c r="AI16" s="7" t="s">
        <v>19</v>
      </c>
      <c r="AJ16" s="10">
        <f t="shared" si="1"/>
        <v>18</v>
      </c>
      <c r="AK16" s="16">
        <f t="shared" si="2"/>
        <v>0</v>
      </c>
      <c r="AL16" s="16">
        <f t="shared" si="3"/>
        <v>0</v>
      </c>
      <c r="AM16" s="12">
        <f t="shared" si="0"/>
        <v>0</v>
      </c>
      <c r="AN16" s="17" t="str">
        <f t="shared" si="4"/>
        <v/>
      </c>
      <c r="AO16" s="18" t="str">
        <f t="shared" si="4"/>
        <v/>
      </c>
      <c r="AP16" s="19">
        <f t="shared" si="5"/>
        <v>18</v>
      </c>
      <c r="AQ16" s="192"/>
      <c r="AR16" s="193"/>
    </row>
    <row r="17" spans="1:44" x14ac:dyDescent="0.3">
      <c r="A17" s="113">
        <v>6</v>
      </c>
      <c r="B17" s="111" t="s">
        <v>29</v>
      </c>
      <c r="C17" s="112"/>
      <c r="D17" s="124" t="s">
        <v>21</v>
      </c>
      <c r="E17" s="7" t="s">
        <v>22</v>
      </c>
      <c r="F17" s="7" t="s">
        <v>22</v>
      </c>
      <c r="G17" s="7" t="s">
        <v>22</v>
      </c>
      <c r="H17" s="7" t="s">
        <v>19</v>
      </c>
      <c r="I17" s="7" t="s">
        <v>19</v>
      </c>
      <c r="J17" s="7" t="s">
        <v>22</v>
      </c>
      <c r="K17" s="7" t="s">
        <v>22</v>
      </c>
      <c r="L17" s="7" t="s">
        <v>22</v>
      </c>
      <c r="M17" s="7" t="s">
        <v>22</v>
      </c>
      <c r="N17" s="7" t="s">
        <v>22</v>
      </c>
      <c r="O17" s="7" t="s">
        <v>19</v>
      </c>
      <c r="P17" s="7" t="s">
        <v>19</v>
      </c>
      <c r="Q17" s="7" t="s">
        <v>22</v>
      </c>
      <c r="R17" s="7" t="s">
        <v>22</v>
      </c>
      <c r="S17" s="7" t="s">
        <v>22</v>
      </c>
      <c r="T17" s="7" t="s">
        <v>22</v>
      </c>
      <c r="U17" s="7" t="s">
        <v>22</v>
      </c>
      <c r="V17" s="7" t="s">
        <v>19</v>
      </c>
      <c r="W17" s="7" t="s">
        <v>19</v>
      </c>
      <c r="X17" s="7" t="s">
        <v>22</v>
      </c>
      <c r="Y17" s="7" t="s">
        <v>22</v>
      </c>
      <c r="Z17" s="7" t="s">
        <v>22</v>
      </c>
      <c r="AA17" s="7" t="s">
        <v>19</v>
      </c>
      <c r="AB17" s="7" t="s">
        <v>19</v>
      </c>
      <c r="AC17" s="7" t="s">
        <v>19</v>
      </c>
      <c r="AD17" s="7" t="s">
        <v>19</v>
      </c>
      <c r="AE17" s="7" t="s">
        <v>22</v>
      </c>
      <c r="AF17" s="7" t="s">
        <v>22</v>
      </c>
      <c r="AG17" s="7" t="s">
        <v>19</v>
      </c>
      <c r="AH17" s="7" t="s">
        <v>19</v>
      </c>
      <c r="AI17" s="7" t="s">
        <v>19</v>
      </c>
      <c r="AJ17" s="10">
        <f t="shared" si="1"/>
        <v>18</v>
      </c>
      <c r="AK17" s="16">
        <f t="shared" si="2"/>
        <v>0</v>
      </c>
      <c r="AL17" s="16">
        <f t="shared" si="3"/>
        <v>0</v>
      </c>
      <c r="AM17" s="12">
        <f t="shared" si="0"/>
        <v>0</v>
      </c>
      <c r="AN17" s="17" t="str">
        <f t="shared" si="4"/>
        <v/>
      </c>
      <c r="AO17" s="18" t="str">
        <f t="shared" si="4"/>
        <v/>
      </c>
      <c r="AP17" s="19">
        <f t="shared" si="5"/>
        <v>18</v>
      </c>
      <c r="AQ17" s="192"/>
      <c r="AR17" s="193"/>
    </row>
    <row r="18" spans="1:44" x14ac:dyDescent="0.3">
      <c r="A18" s="113">
        <v>7</v>
      </c>
      <c r="B18" s="111" t="s">
        <v>30</v>
      </c>
      <c r="C18" s="112"/>
      <c r="D18" s="124" t="s">
        <v>21</v>
      </c>
      <c r="E18" s="7" t="s">
        <v>22</v>
      </c>
      <c r="F18" s="7" t="s">
        <v>22</v>
      </c>
      <c r="G18" s="7" t="s">
        <v>22</v>
      </c>
      <c r="H18" s="7" t="s">
        <v>19</v>
      </c>
      <c r="I18" s="7" t="s">
        <v>19</v>
      </c>
      <c r="J18" s="7" t="s">
        <v>22</v>
      </c>
      <c r="K18" s="7" t="s">
        <v>22</v>
      </c>
      <c r="L18" s="7" t="s">
        <v>22</v>
      </c>
      <c r="M18" s="7" t="s">
        <v>22</v>
      </c>
      <c r="N18" s="7" t="s">
        <v>22</v>
      </c>
      <c r="O18" s="7" t="s">
        <v>19</v>
      </c>
      <c r="P18" s="7" t="s">
        <v>19</v>
      </c>
      <c r="Q18" s="7" t="s">
        <v>22</v>
      </c>
      <c r="R18" s="7" t="s">
        <v>22</v>
      </c>
      <c r="S18" s="7" t="s">
        <v>22</v>
      </c>
      <c r="T18" s="7" t="s">
        <v>22</v>
      </c>
      <c r="U18" s="7" t="s">
        <v>22</v>
      </c>
      <c r="V18" s="7" t="s">
        <v>19</v>
      </c>
      <c r="W18" s="7" t="s">
        <v>19</v>
      </c>
      <c r="X18" s="7" t="s">
        <v>22</v>
      </c>
      <c r="Y18" s="7" t="s">
        <v>22</v>
      </c>
      <c r="Z18" s="7" t="s">
        <v>22</v>
      </c>
      <c r="AA18" s="7" t="s">
        <v>19</v>
      </c>
      <c r="AB18" s="7" t="s">
        <v>19</v>
      </c>
      <c r="AC18" s="7" t="s">
        <v>19</v>
      </c>
      <c r="AD18" s="7" t="s">
        <v>19</v>
      </c>
      <c r="AE18" s="7" t="s">
        <v>22</v>
      </c>
      <c r="AF18" s="7" t="s">
        <v>22</v>
      </c>
      <c r="AG18" s="7" t="s">
        <v>19</v>
      </c>
      <c r="AH18" s="7" t="s">
        <v>19</v>
      </c>
      <c r="AI18" s="7" t="s">
        <v>19</v>
      </c>
      <c r="AJ18" s="10">
        <f t="shared" si="1"/>
        <v>18</v>
      </c>
      <c r="AK18" s="16">
        <f t="shared" si="2"/>
        <v>0</v>
      </c>
      <c r="AL18" s="16">
        <f t="shared" si="3"/>
        <v>0</v>
      </c>
      <c r="AM18" s="12">
        <f t="shared" si="0"/>
        <v>0</v>
      </c>
      <c r="AN18" s="17" t="str">
        <f t="shared" si="4"/>
        <v/>
      </c>
      <c r="AO18" s="18" t="str">
        <f t="shared" si="4"/>
        <v/>
      </c>
      <c r="AP18" s="19">
        <f t="shared" si="5"/>
        <v>18</v>
      </c>
      <c r="AQ18" s="192"/>
      <c r="AR18" s="193"/>
    </row>
    <row r="19" spans="1:44" ht="21.6" customHeight="1" x14ac:dyDescent="0.3">
      <c r="A19" s="113">
        <v>8</v>
      </c>
      <c r="B19" s="111" t="s">
        <v>31</v>
      </c>
      <c r="C19" s="112"/>
      <c r="D19" s="124" t="s">
        <v>21</v>
      </c>
      <c r="E19" s="7" t="s">
        <v>22</v>
      </c>
      <c r="F19" s="7" t="s">
        <v>22</v>
      </c>
      <c r="G19" s="7" t="s">
        <v>22</v>
      </c>
      <c r="H19" s="7" t="s">
        <v>19</v>
      </c>
      <c r="I19" s="7" t="s">
        <v>19</v>
      </c>
      <c r="J19" s="7" t="s">
        <v>22</v>
      </c>
      <c r="K19" s="7" t="s">
        <v>22</v>
      </c>
      <c r="L19" s="7" t="s">
        <v>22</v>
      </c>
      <c r="M19" s="7" t="s">
        <v>22</v>
      </c>
      <c r="N19" s="7" t="s">
        <v>22</v>
      </c>
      <c r="O19" s="7" t="s">
        <v>19</v>
      </c>
      <c r="P19" s="7" t="s">
        <v>19</v>
      </c>
      <c r="Q19" s="7" t="s">
        <v>22</v>
      </c>
      <c r="R19" s="7" t="s">
        <v>22</v>
      </c>
      <c r="S19" s="7" t="s">
        <v>22</v>
      </c>
      <c r="T19" s="7" t="s">
        <v>22</v>
      </c>
      <c r="U19" s="7" t="s">
        <v>22</v>
      </c>
      <c r="V19" s="7" t="s">
        <v>19</v>
      </c>
      <c r="W19" s="7" t="s">
        <v>19</v>
      </c>
      <c r="X19" s="7" t="s">
        <v>32</v>
      </c>
      <c r="Y19" s="7" t="s">
        <v>32</v>
      </c>
      <c r="Z19" s="7" t="s">
        <v>32</v>
      </c>
      <c r="AA19" s="7" t="s">
        <v>19</v>
      </c>
      <c r="AB19" s="7" t="s">
        <v>19</v>
      </c>
      <c r="AC19" s="7" t="s">
        <v>19</v>
      </c>
      <c r="AD19" s="7" t="s">
        <v>19</v>
      </c>
      <c r="AE19" s="7" t="s">
        <v>22</v>
      </c>
      <c r="AF19" s="7" t="s">
        <v>22</v>
      </c>
      <c r="AG19" s="7" t="s">
        <v>19</v>
      </c>
      <c r="AH19" s="7" t="s">
        <v>19</v>
      </c>
      <c r="AI19" s="7" t="s">
        <v>19</v>
      </c>
      <c r="AJ19" s="10">
        <f t="shared" si="1"/>
        <v>18</v>
      </c>
      <c r="AK19" s="16">
        <f t="shared" si="2"/>
        <v>3</v>
      </c>
      <c r="AL19" s="16">
        <f t="shared" si="3"/>
        <v>0</v>
      </c>
      <c r="AM19" s="12">
        <f t="shared" si="0"/>
        <v>0</v>
      </c>
      <c r="AN19" s="17">
        <f t="shared" si="4"/>
        <v>3</v>
      </c>
      <c r="AO19" s="18" t="str">
        <f t="shared" si="4"/>
        <v/>
      </c>
      <c r="AP19" s="19">
        <f t="shared" si="5"/>
        <v>15</v>
      </c>
      <c r="AQ19" s="192" t="s">
        <v>33</v>
      </c>
      <c r="AR19" s="193"/>
    </row>
    <row r="20" spans="1:44" x14ac:dyDescent="0.3">
      <c r="A20" s="110">
        <v>9</v>
      </c>
      <c r="B20" s="111" t="s">
        <v>34</v>
      </c>
      <c r="C20" s="112">
        <v>0.5</v>
      </c>
      <c r="D20" s="124" t="s">
        <v>21</v>
      </c>
      <c r="E20" s="7" t="s">
        <v>22</v>
      </c>
      <c r="F20" s="7" t="s">
        <v>22</v>
      </c>
      <c r="G20" s="7" t="s">
        <v>22</v>
      </c>
      <c r="H20" s="7" t="s">
        <v>19</v>
      </c>
      <c r="I20" s="7" t="s">
        <v>19</v>
      </c>
      <c r="J20" s="7" t="s">
        <v>22</v>
      </c>
      <c r="K20" s="7" t="s">
        <v>22</v>
      </c>
      <c r="L20" s="7" t="s">
        <v>22</v>
      </c>
      <c r="M20" s="7" t="s">
        <v>22</v>
      </c>
      <c r="N20" s="7" t="s">
        <v>22</v>
      </c>
      <c r="O20" s="7" t="s">
        <v>19</v>
      </c>
      <c r="P20" s="7" t="s">
        <v>19</v>
      </c>
      <c r="Q20" s="7" t="s">
        <v>22</v>
      </c>
      <c r="R20" s="7" t="s">
        <v>22</v>
      </c>
      <c r="S20" s="7" t="s">
        <v>22</v>
      </c>
      <c r="T20" s="7" t="s">
        <v>22</v>
      </c>
      <c r="U20" s="7" t="s">
        <v>22</v>
      </c>
      <c r="V20" s="7" t="s">
        <v>19</v>
      </c>
      <c r="W20" s="7" t="s">
        <v>19</v>
      </c>
      <c r="X20" s="7" t="s">
        <v>22</v>
      </c>
      <c r="Y20" s="7" t="s">
        <v>22</v>
      </c>
      <c r="Z20" s="7" t="s">
        <v>22</v>
      </c>
      <c r="AA20" s="7" t="s">
        <v>19</v>
      </c>
      <c r="AB20" s="7" t="s">
        <v>19</v>
      </c>
      <c r="AC20" s="7" t="s">
        <v>19</v>
      </c>
      <c r="AD20" s="7" t="s">
        <v>19</v>
      </c>
      <c r="AE20" s="7" t="s">
        <v>22</v>
      </c>
      <c r="AF20" s="7" t="s">
        <v>22</v>
      </c>
      <c r="AG20" s="7" t="s">
        <v>19</v>
      </c>
      <c r="AH20" s="7" t="s">
        <v>19</v>
      </c>
      <c r="AI20" s="7" t="s">
        <v>19</v>
      </c>
      <c r="AJ20" s="10">
        <f t="shared" si="1"/>
        <v>18</v>
      </c>
      <c r="AK20" s="16">
        <f t="shared" si="2"/>
        <v>0</v>
      </c>
      <c r="AL20" s="16">
        <f t="shared" si="3"/>
        <v>0</v>
      </c>
      <c r="AM20" s="12">
        <f t="shared" si="0"/>
        <v>0</v>
      </c>
      <c r="AN20" s="17" t="str">
        <f t="shared" si="4"/>
        <v/>
      </c>
      <c r="AO20" s="18" t="str">
        <f t="shared" si="4"/>
        <v/>
      </c>
      <c r="AP20" s="19">
        <f t="shared" si="5"/>
        <v>18</v>
      </c>
      <c r="AQ20" s="192"/>
      <c r="AR20" s="193"/>
    </row>
    <row r="21" spans="1:44" x14ac:dyDescent="0.3">
      <c r="A21" s="113">
        <v>10</v>
      </c>
      <c r="B21" s="111" t="s">
        <v>35</v>
      </c>
      <c r="C21" s="108"/>
      <c r="D21" s="124" t="s">
        <v>21</v>
      </c>
      <c r="E21" s="7" t="s">
        <v>22</v>
      </c>
      <c r="F21" s="7" t="s">
        <v>22</v>
      </c>
      <c r="G21" s="7" t="s">
        <v>22</v>
      </c>
      <c r="H21" s="7" t="s">
        <v>19</v>
      </c>
      <c r="I21" s="7" t="s">
        <v>19</v>
      </c>
      <c r="J21" s="7" t="s">
        <v>22</v>
      </c>
      <c r="K21" s="7" t="s">
        <v>22</v>
      </c>
      <c r="L21" s="7" t="s">
        <v>22</v>
      </c>
      <c r="M21" s="7" t="s">
        <v>22</v>
      </c>
      <c r="N21" s="7" t="s">
        <v>22</v>
      </c>
      <c r="O21" s="7" t="s">
        <v>19</v>
      </c>
      <c r="P21" s="7" t="s">
        <v>19</v>
      </c>
      <c r="Q21" s="7" t="s">
        <v>22</v>
      </c>
      <c r="R21" s="7" t="s">
        <v>22</v>
      </c>
      <c r="S21" s="7" t="s">
        <v>22</v>
      </c>
      <c r="T21" s="7" t="s">
        <v>22</v>
      </c>
      <c r="U21" s="7" t="s">
        <v>22</v>
      </c>
      <c r="V21" s="7" t="s">
        <v>19</v>
      </c>
      <c r="W21" s="7" t="s">
        <v>19</v>
      </c>
      <c r="X21" s="7" t="s">
        <v>22</v>
      </c>
      <c r="Y21" s="7" t="s">
        <v>22</v>
      </c>
      <c r="Z21" s="7" t="s">
        <v>22</v>
      </c>
      <c r="AA21" s="7" t="s">
        <v>19</v>
      </c>
      <c r="AB21" s="7" t="s">
        <v>19</v>
      </c>
      <c r="AC21" s="7" t="s">
        <v>19</v>
      </c>
      <c r="AD21" s="7" t="s">
        <v>19</v>
      </c>
      <c r="AE21" s="7" t="s">
        <v>22</v>
      </c>
      <c r="AF21" s="7" t="s">
        <v>22</v>
      </c>
      <c r="AG21" s="7" t="s">
        <v>19</v>
      </c>
      <c r="AH21" s="7" t="s">
        <v>19</v>
      </c>
      <c r="AI21" s="7" t="s">
        <v>19</v>
      </c>
      <c r="AJ21" s="10">
        <f t="shared" si="1"/>
        <v>18</v>
      </c>
      <c r="AK21" s="16">
        <f t="shared" si="2"/>
        <v>0</v>
      </c>
      <c r="AL21" s="16">
        <f t="shared" si="3"/>
        <v>0</v>
      </c>
      <c r="AM21" s="12">
        <f t="shared" si="0"/>
        <v>0</v>
      </c>
      <c r="AN21" s="17" t="str">
        <f t="shared" si="4"/>
        <v/>
      </c>
      <c r="AO21" s="18" t="str">
        <f t="shared" si="4"/>
        <v/>
      </c>
      <c r="AP21" s="19">
        <f t="shared" si="5"/>
        <v>18</v>
      </c>
      <c r="AQ21" s="192"/>
      <c r="AR21" s="193"/>
    </row>
    <row r="22" spans="1:44" ht="22.2" customHeight="1" x14ac:dyDescent="0.3">
      <c r="A22" s="113">
        <v>11</v>
      </c>
      <c r="B22" s="111" t="s">
        <v>36</v>
      </c>
      <c r="C22" s="108"/>
      <c r="D22" s="124" t="s">
        <v>21</v>
      </c>
      <c r="E22" s="7" t="s">
        <v>22</v>
      </c>
      <c r="F22" s="7" t="s">
        <v>22</v>
      </c>
      <c r="G22" s="7" t="s">
        <v>22</v>
      </c>
      <c r="H22" s="7" t="s">
        <v>19</v>
      </c>
      <c r="I22" s="7" t="s">
        <v>19</v>
      </c>
      <c r="J22" s="7" t="s">
        <v>22</v>
      </c>
      <c r="K22" s="7" t="s">
        <v>22</v>
      </c>
      <c r="L22" s="7" t="s">
        <v>22</v>
      </c>
      <c r="M22" s="7" t="s">
        <v>22</v>
      </c>
      <c r="N22" s="7" t="s">
        <v>22</v>
      </c>
      <c r="O22" s="7" t="s">
        <v>19</v>
      </c>
      <c r="P22" s="7" t="s">
        <v>19</v>
      </c>
      <c r="Q22" s="7" t="s">
        <v>22</v>
      </c>
      <c r="R22" s="7" t="s">
        <v>22</v>
      </c>
      <c r="S22" s="7" t="s">
        <v>22</v>
      </c>
      <c r="T22" s="7" t="s">
        <v>23</v>
      </c>
      <c r="U22" s="7" t="s">
        <v>23</v>
      </c>
      <c r="V22" s="7" t="s">
        <v>19</v>
      </c>
      <c r="W22" s="7" t="s">
        <v>19</v>
      </c>
      <c r="X22" s="7" t="s">
        <v>32</v>
      </c>
      <c r="Y22" s="7" t="s">
        <v>32</v>
      </c>
      <c r="Z22" s="7" t="s">
        <v>32</v>
      </c>
      <c r="AA22" s="7" t="s">
        <v>19</v>
      </c>
      <c r="AB22" s="7" t="s">
        <v>19</v>
      </c>
      <c r="AC22" s="7" t="s">
        <v>19</v>
      </c>
      <c r="AD22" s="7" t="s">
        <v>19</v>
      </c>
      <c r="AE22" s="7" t="s">
        <v>32</v>
      </c>
      <c r="AF22" s="7" t="s">
        <v>32</v>
      </c>
      <c r="AG22" s="7" t="s">
        <v>19</v>
      </c>
      <c r="AH22" s="7" t="s">
        <v>19</v>
      </c>
      <c r="AI22" s="7" t="s">
        <v>19</v>
      </c>
      <c r="AJ22" s="10">
        <f t="shared" si="1"/>
        <v>18</v>
      </c>
      <c r="AK22" s="16">
        <f t="shared" si="2"/>
        <v>5</v>
      </c>
      <c r="AL22" s="16">
        <f t="shared" si="3"/>
        <v>2</v>
      </c>
      <c r="AM22" s="12">
        <f t="shared" si="0"/>
        <v>0</v>
      </c>
      <c r="AN22" s="17">
        <f t="shared" si="4"/>
        <v>5</v>
      </c>
      <c r="AO22" s="18">
        <f t="shared" si="4"/>
        <v>2</v>
      </c>
      <c r="AP22" s="19">
        <f t="shared" si="5"/>
        <v>11</v>
      </c>
      <c r="AQ22" s="192" t="s">
        <v>37</v>
      </c>
      <c r="AR22" s="193"/>
    </row>
    <row r="23" spans="1:44" x14ac:dyDescent="0.3">
      <c r="A23" s="113">
        <v>12</v>
      </c>
      <c r="B23" s="111" t="s">
        <v>38</v>
      </c>
      <c r="C23" s="108"/>
      <c r="D23" s="124" t="s">
        <v>21</v>
      </c>
      <c r="E23" s="7" t="s">
        <v>22</v>
      </c>
      <c r="F23" s="7" t="s">
        <v>22</v>
      </c>
      <c r="G23" s="7" t="s">
        <v>22</v>
      </c>
      <c r="H23" s="7" t="s">
        <v>19</v>
      </c>
      <c r="I23" s="7" t="s">
        <v>19</v>
      </c>
      <c r="J23" s="7" t="s">
        <v>22</v>
      </c>
      <c r="K23" s="7" t="s">
        <v>22</v>
      </c>
      <c r="L23" s="7" t="s">
        <v>22</v>
      </c>
      <c r="M23" s="7" t="s">
        <v>22</v>
      </c>
      <c r="N23" s="7" t="s">
        <v>22</v>
      </c>
      <c r="O23" s="7" t="s">
        <v>19</v>
      </c>
      <c r="P23" s="7" t="s">
        <v>19</v>
      </c>
      <c r="Q23" s="7" t="s">
        <v>22</v>
      </c>
      <c r="R23" s="7" t="s">
        <v>22</v>
      </c>
      <c r="S23" s="7" t="s">
        <v>22</v>
      </c>
      <c r="T23" s="7" t="s">
        <v>22</v>
      </c>
      <c r="U23" s="7" t="s">
        <v>22</v>
      </c>
      <c r="V23" s="7" t="s">
        <v>19</v>
      </c>
      <c r="W23" s="7" t="s">
        <v>19</v>
      </c>
      <c r="X23" s="7" t="s">
        <v>22</v>
      </c>
      <c r="Y23" s="7" t="s">
        <v>22</v>
      </c>
      <c r="Z23" s="7" t="s">
        <v>22</v>
      </c>
      <c r="AA23" s="7" t="s">
        <v>19</v>
      </c>
      <c r="AB23" s="7" t="s">
        <v>19</v>
      </c>
      <c r="AC23" s="7" t="s">
        <v>19</v>
      </c>
      <c r="AD23" s="7" t="s">
        <v>19</v>
      </c>
      <c r="AE23" s="7" t="s">
        <v>22</v>
      </c>
      <c r="AF23" s="7" t="s">
        <v>22</v>
      </c>
      <c r="AG23" s="7" t="s">
        <v>19</v>
      </c>
      <c r="AH23" s="7" t="s">
        <v>19</v>
      </c>
      <c r="AI23" s="7" t="s">
        <v>19</v>
      </c>
      <c r="AJ23" s="10">
        <f t="shared" si="1"/>
        <v>18</v>
      </c>
      <c r="AK23" s="16">
        <f t="shared" si="2"/>
        <v>0</v>
      </c>
      <c r="AL23" s="16">
        <f t="shared" si="3"/>
        <v>0</v>
      </c>
      <c r="AM23" s="12">
        <f t="shared" si="0"/>
        <v>0</v>
      </c>
      <c r="AN23" s="17" t="str">
        <f t="shared" si="4"/>
        <v/>
      </c>
      <c r="AO23" s="18" t="str">
        <f t="shared" si="4"/>
        <v/>
      </c>
      <c r="AP23" s="19">
        <f t="shared" si="5"/>
        <v>18</v>
      </c>
      <c r="AQ23" s="192"/>
      <c r="AR23" s="193"/>
    </row>
    <row r="24" spans="1:44" x14ac:dyDescent="0.3">
      <c r="A24" s="110">
        <v>13</v>
      </c>
      <c r="B24" s="111" t="s">
        <v>39</v>
      </c>
      <c r="C24" s="108"/>
      <c r="D24" s="124" t="s">
        <v>21</v>
      </c>
      <c r="E24" s="7" t="s">
        <v>22</v>
      </c>
      <c r="F24" s="7" t="s">
        <v>22</v>
      </c>
      <c r="G24" s="7" t="s">
        <v>22</v>
      </c>
      <c r="H24" s="7" t="s">
        <v>19</v>
      </c>
      <c r="I24" s="7" t="s">
        <v>19</v>
      </c>
      <c r="J24" s="7" t="s">
        <v>22</v>
      </c>
      <c r="K24" s="7" t="s">
        <v>22</v>
      </c>
      <c r="L24" s="7" t="s">
        <v>22</v>
      </c>
      <c r="M24" s="7" t="s">
        <v>22</v>
      </c>
      <c r="N24" s="7" t="s">
        <v>22</v>
      </c>
      <c r="O24" s="7" t="s">
        <v>19</v>
      </c>
      <c r="P24" s="7" t="s">
        <v>19</v>
      </c>
      <c r="Q24" s="7" t="s">
        <v>22</v>
      </c>
      <c r="R24" s="7" t="s">
        <v>22</v>
      </c>
      <c r="S24" s="7" t="s">
        <v>22</v>
      </c>
      <c r="T24" s="7" t="s">
        <v>22</v>
      </c>
      <c r="U24" s="7" t="s">
        <v>22</v>
      </c>
      <c r="V24" s="7" t="s">
        <v>19</v>
      </c>
      <c r="W24" s="7" t="s">
        <v>19</v>
      </c>
      <c r="X24" s="7" t="s">
        <v>22</v>
      </c>
      <c r="Y24" s="7" t="s">
        <v>22</v>
      </c>
      <c r="Z24" s="7" t="s">
        <v>22</v>
      </c>
      <c r="AA24" s="7" t="s">
        <v>19</v>
      </c>
      <c r="AB24" s="7" t="s">
        <v>19</v>
      </c>
      <c r="AC24" s="7" t="s">
        <v>19</v>
      </c>
      <c r="AD24" s="7" t="s">
        <v>19</v>
      </c>
      <c r="AE24" s="7" t="s">
        <v>22</v>
      </c>
      <c r="AF24" s="7" t="s">
        <v>22</v>
      </c>
      <c r="AG24" s="7" t="s">
        <v>19</v>
      </c>
      <c r="AH24" s="7" t="s">
        <v>19</v>
      </c>
      <c r="AI24" s="7" t="s">
        <v>19</v>
      </c>
      <c r="AJ24" s="10">
        <f t="shared" si="1"/>
        <v>18</v>
      </c>
      <c r="AK24" s="16">
        <f t="shared" si="2"/>
        <v>0</v>
      </c>
      <c r="AL24" s="16">
        <f t="shared" si="3"/>
        <v>0</v>
      </c>
      <c r="AM24" s="12">
        <f t="shared" si="0"/>
        <v>0</v>
      </c>
      <c r="AN24" s="17" t="str">
        <f t="shared" si="4"/>
        <v/>
      </c>
      <c r="AO24" s="18" t="str">
        <f t="shared" si="4"/>
        <v/>
      </c>
      <c r="AP24" s="19">
        <f t="shared" si="5"/>
        <v>18</v>
      </c>
      <c r="AQ24" s="192"/>
      <c r="AR24" s="193"/>
    </row>
    <row r="25" spans="1:44" x14ac:dyDescent="0.3">
      <c r="A25" s="113">
        <v>14</v>
      </c>
      <c r="B25" s="111" t="s">
        <v>40</v>
      </c>
      <c r="C25" s="108"/>
      <c r="D25" s="124" t="s">
        <v>21</v>
      </c>
      <c r="E25" s="7" t="s">
        <v>22</v>
      </c>
      <c r="F25" s="7" t="s">
        <v>22</v>
      </c>
      <c r="G25" s="7" t="s">
        <v>22</v>
      </c>
      <c r="H25" s="7" t="s">
        <v>19</v>
      </c>
      <c r="I25" s="7" t="s">
        <v>19</v>
      </c>
      <c r="J25" s="7" t="s">
        <v>22</v>
      </c>
      <c r="K25" s="7" t="s">
        <v>22</v>
      </c>
      <c r="L25" s="7" t="s">
        <v>22</v>
      </c>
      <c r="M25" s="7" t="s">
        <v>22</v>
      </c>
      <c r="N25" s="7" t="s">
        <v>22</v>
      </c>
      <c r="O25" s="7" t="s">
        <v>19</v>
      </c>
      <c r="P25" s="7" t="s">
        <v>19</v>
      </c>
      <c r="Q25" s="7" t="s">
        <v>22</v>
      </c>
      <c r="R25" s="7" t="s">
        <v>22</v>
      </c>
      <c r="S25" s="7" t="s">
        <v>22</v>
      </c>
      <c r="T25" s="7" t="s">
        <v>22</v>
      </c>
      <c r="U25" s="7" t="s">
        <v>22</v>
      </c>
      <c r="V25" s="7" t="s">
        <v>19</v>
      </c>
      <c r="W25" s="7" t="s">
        <v>19</v>
      </c>
      <c r="X25" s="7" t="s">
        <v>22</v>
      </c>
      <c r="Y25" s="7" t="s">
        <v>22</v>
      </c>
      <c r="Z25" s="7" t="s">
        <v>22</v>
      </c>
      <c r="AA25" s="7" t="s">
        <v>19</v>
      </c>
      <c r="AB25" s="7" t="s">
        <v>19</v>
      </c>
      <c r="AC25" s="7" t="s">
        <v>19</v>
      </c>
      <c r="AD25" s="7" t="s">
        <v>19</v>
      </c>
      <c r="AE25" s="7" t="s">
        <v>22</v>
      </c>
      <c r="AF25" s="7" t="s">
        <v>22</v>
      </c>
      <c r="AG25" s="7" t="s">
        <v>19</v>
      </c>
      <c r="AH25" s="7" t="s">
        <v>19</v>
      </c>
      <c r="AI25" s="7" t="s">
        <v>19</v>
      </c>
      <c r="AJ25" s="10">
        <f t="shared" si="1"/>
        <v>18</v>
      </c>
      <c r="AK25" s="16">
        <f t="shared" si="2"/>
        <v>0</v>
      </c>
      <c r="AL25" s="16">
        <f t="shared" si="3"/>
        <v>0</v>
      </c>
      <c r="AM25" s="12">
        <f t="shared" si="0"/>
        <v>0</v>
      </c>
      <c r="AN25" s="17" t="str">
        <f t="shared" si="4"/>
        <v/>
      </c>
      <c r="AO25" s="18" t="str">
        <f t="shared" si="4"/>
        <v/>
      </c>
      <c r="AP25" s="19">
        <f t="shared" si="5"/>
        <v>18</v>
      </c>
      <c r="AQ25" s="192"/>
      <c r="AR25" s="193"/>
    </row>
    <row r="26" spans="1:44" x14ac:dyDescent="0.3">
      <c r="A26" s="113">
        <v>15</v>
      </c>
      <c r="B26" s="111" t="s">
        <v>41</v>
      </c>
      <c r="C26" s="112"/>
      <c r="D26" s="124" t="s">
        <v>21</v>
      </c>
      <c r="E26" s="7" t="s">
        <v>22</v>
      </c>
      <c r="F26" s="7" t="s">
        <v>22</v>
      </c>
      <c r="G26" s="7" t="s">
        <v>22</v>
      </c>
      <c r="H26" s="7" t="s">
        <v>19</v>
      </c>
      <c r="I26" s="7" t="s">
        <v>19</v>
      </c>
      <c r="J26" s="7" t="s">
        <v>22</v>
      </c>
      <c r="K26" s="7" t="s">
        <v>22</v>
      </c>
      <c r="L26" s="7" t="s">
        <v>22</v>
      </c>
      <c r="M26" s="7" t="s">
        <v>22</v>
      </c>
      <c r="N26" s="7" t="s">
        <v>22</v>
      </c>
      <c r="O26" s="7" t="s">
        <v>19</v>
      </c>
      <c r="P26" s="7" t="s">
        <v>19</v>
      </c>
      <c r="Q26" s="7" t="s">
        <v>22</v>
      </c>
      <c r="R26" s="7" t="s">
        <v>22</v>
      </c>
      <c r="S26" s="7" t="s">
        <v>22</v>
      </c>
      <c r="T26" s="7" t="s">
        <v>22</v>
      </c>
      <c r="U26" s="7" t="s">
        <v>22</v>
      </c>
      <c r="V26" s="7" t="s">
        <v>19</v>
      </c>
      <c r="W26" s="7" t="s">
        <v>19</v>
      </c>
      <c r="X26" s="7" t="s">
        <v>22</v>
      </c>
      <c r="Y26" s="7" t="s">
        <v>22</v>
      </c>
      <c r="Z26" s="7" t="s">
        <v>22</v>
      </c>
      <c r="AA26" s="7" t="s">
        <v>19</v>
      </c>
      <c r="AB26" s="7" t="s">
        <v>19</v>
      </c>
      <c r="AC26" s="7" t="s">
        <v>19</v>
      </c>
      <c r="AD26" s="7" t="s">
        <v>19</v>
      </c>
      <c r="AE26" s="7" t="s">
        <v>22</v>
      </c>
      <c r="AF26" s="7" t="s">
        <v>22</v>
      </c>
      <c r="AG26" s="7" t="s">
        <v>19</v>
      </c>
      <c r="AH26" s="7" t="s">
        <v>19</v>
      </c>
      <c r="AI26" s="7" t="s">
        <v>19</v>
      </c>
      <c r="AJ26" s="10">
        <f t="shared" si="1"/>
        <v>18</v>
      </c>
      <c r="AK26" s="16">
        <f t="shared" si="2"/>
        <v>0</v>
      </c>
      <c r="AL26" s="16">
        <f t="shared" si="3"/>
        <v>0</v>
      </c>
      <c r="AM26" s="12">
        <f t="shared" si="0"/>
        <v>0</v>
      </c>
      <c r="AN26" s="17" t="str">
        <f t="shared" si="4"/>
        <v/>
      </c>
      <c r="AO26" s="18" t="str">
        <f t="shared" si="4"/>
        <v/>
      </c>
      <c r="AP26" s="19">
        <f t="shared" si="5"/>
        <v>18</v>
      </c>
      <c r="AQ26" s="192"/>
      <c r="AR26" s="193"/>
    </row>
    <row r="27" spans="1:44" x14ac:dyDescent="0.3">
      <c r="A27" s="113">
        <v>16</v>
      </c>
      <c r="B27" s="111" t="s">
        <v>42</v>
      </c>
      <c r="C27" s="112"/>
      <c r="D27" s="124" t="s">
        <v>21</v>
      </c>
      <c r="E27" s="7" t="s">
        <v>22</v>
      </c>
      <c r="F27" s="7" t="s">
        <v>22</v>
      </c>
      <c r="G27" s="7" t="s">
        <v>22</v>
      </c>
      <c r="H27" s="7" t="s">
        <v>19</v>
      </c>
      <c r="I27" s="7" t="s">
        <v>19</v>
      </c>
      <c r="J27" s="7" t="s">
        <v>22</v>
      </c>
      <c r="K27" s="7" t="s">
        <v>22</v>
      </c>
      <c r="L27" s="7" t="s">
        <v>22</v>
      </c>
      <c r="M27" s="7" t="s">
        <v>22</v>
      </c>
      <c r="N27" s="7" t="s">
        <v>22</v>
      </c>
      <c r="O27" s="7" t="s">
        <v>19</v>
      </c>
      <c r="P27" s="7" t="s">
        <v>19</v>
      </c>
      <c r="Q27" s="7" t="s">
        <v>22</v>
      </c>
      <c r="R27" s="7" t="s">
        <v>22</v>
      </c>
      <c r="S27" s="7" t="s">
        <v>22</v>
      </c>
      <c r="T27" s="7" t="s">
        <v>22</v>
      </c>
      <c r="U27" s="7" t="s">
        <v>22</v>
      </c>
      <c r="V27" s="7" t="s">
        <v>19</v>
      </c>
      <c r="W27" s="7" t="s">
        <v>19</v>
      </c>
      <c r="X27" s="7" t="s">
        <v>22</v>
      </c>
      <c r="Y27" s="7" t="s">
        <v>22</v>
      </c>
      <c r="Z27" s="7" t="s">
        <v>22</v>
      </c>
      <c r="AA27" s="7" t="s">
        <v>19</v>
      </c>
      <c r="AB27" s="7" t="s">
        <v>19</v>
      </c>
      <c r="AC27" s="7" t="s">
        <v>19</v>
      </c>
      <c r="AD27" s="7" t="s">
        <v>19</v>
      </c>
      <c r="AE27" s="7" t="s">
        <v>22</v>
      </c>
      <c r="AF27" s="7" t="s">
        <v>22</v>
      </c>
      <c r="AG27" s="7" t="s">
        <v>19</v>
      </c>
      <c r="AH27" s="7" t="s">
        <v>19</v>
      </c>
      <c r="AI27" s="7" t="s">
        <v>19</v>
      </c>
      <c r="AJ27" s="10">
        <f t="shared" si="1"/>
        <v>18</v>
      </c>
      <c r="AK27" s="16">
        <f t="shared" si="2"/>
        <v>0</v>
      </c>
      <c r="AL27" s="16">
        <f t="shared" si="3"/>
        <v>0</v>
      </c>
      <c r="AM27" s="12">
        <f t="shared" si="0"/>
        <v>0</v>
      </c>
      <c r="AN27" s="17" t="str">
        <f t="shared" si="4"/>
        <v/>
      </c>
      <c r="AO27" s="18" t="str">
        <f t="shared" si="4"/>
        <v/>
      </c>
      <c r="AP27" s="19">
        <f t="shared" si="5"/>
        <v>18</v>
      </c>
      <c r="AQ27" s="192"/>
      <c r="AR27" s="193"/>
    </row>
    <row r="28" spans="1:44" x14ac:dyDescent="0.3">
      <c r="A28" s="110">
        <v>17</v>
      </c>
      <c r="B28" s="111" t="s">
        <v>43</v>
      </c>
      <c r="C28" s="112">
        <v>0.5</v>
      </c>
      <c r="D28" s="124" t="s">
        <v>21</v>
      </c>
      <c r="E28" s="7" t="s">
        <v>22</v>
      </c>
      <c r="F28" s="7" t="s">
        <v>22</v>
      </c>
      <c r="G28" s="7" t="s">
        <v>22</v>
      </c>
      <c r="H28" s="7" t="s">
        <v>19</v>
      </c>
      <c r="I28" s="7" t="s">
        <v>19</v>
      </c>
      <c r="J28" s="7" t="s">
        <v>22</v>
      </c>
      <c r="K28" s="7" t="s">
        <v>22</v>
      </c>
      <c r="L28" s="7" t="s">
        <v>22</v>
      </c>
      <c r="M28" s="7" t="s">
        <v>22</v>
      </c>
      <c r="N28" s="7" t="s">
        <v>22</v>
      </c>
      <c r="O28" s="7" t="s">
        <v>19</v>
      </c>
      <c r="P28" s="7" t="s">
        <v>19</v>
      </c>
      <c r="Q28" s="7" t="s">
        <v>22</v>
      </c>
      <c r="R28" s="7" t="s">
        <v>22</v>
      </c>
      <c r="S28" s="7" t="s">
        <v>22</v>
      </c>
      <c r="T28" s="7" t="s">
        <v>22</v>
      </c>
      <c r="U28" s="7" t="s">
        <v>22</v>
      </c>
      <c r="V28" s="7" t="s">
        <v>19</v>
      </c>
      <c r="W28" s="7" t="s">
        <v>19</v>
      </c>
      <c r="X28" s="7" t="s">
        <v>22</v>
      </c>
      <c r="Y28" s="7" t="s">
        <v>22</v>
      </c>
      <c r="Z28" s="7" t="s">
        <v>22</v>
      </c>
      <c r="AA28" s="7" t="s">
        <v>19</v>
      </c>
      <c r="AB28" s="7" t="s">
        <v>19</v>
      </c>
      <c r="AC28" s="7" t="s">
        <v>19</v>
      </c>
      <c r="AD28" s="7" t="s">
        <v>19</v>
      </c>
      <c r="AE28" s="7" t="s">
        <v>22</v>
      </c>
      <c r="AF28" s="7" t="s">
        <v>22</v>
      </c>
      <c r="AG28" s="7" t="s">
        <v>19</v>
      </c>
      <c r="AH28" s="7" t="s">
        <v>19</v>
      </c>
      <c r="AI28" s="7" t="s">
        <v>19</v>
      </c>
      <c r="AJ28" s="10">
        <f t="shared" si="1"/>
        <v>18</v>
      </c>
      <c r="AK28" s="16">
        <f t="shared" si="2"/>
        <v>0</v>
      </c>
      <c r="AL28" s="16">
        <f t="shared" si="3"/>
        <v>0</v>
      </c>
      <c r="AM28" s="12">
        <f t="shared" si="0"/>
        <v>0</v>
      </c>
      <c r="AN28" s="17" t="str">
        <f t="shared" si="4"/>
        <v/>
      </c>
      <c r="AO28" s="18" t="str">
        <f t="shared" si="4"/>
        <v/>
      </c>
      <c r="AP28" s="19">
        <f t="shared" si="5"/>
        <v>18</v>
      </c>
      <c r="AQ28" s="192"/>
      <c r="AR28" s="193"/>
    </row>
    <row r="29" spans="1:44" x14ac:dyDescent="0.3">
      <c r="A29" s="113">
        <v>18</v>
      </c>
      <c r="B29" s="111" t="s">
        <v>44</v>
      </c>
      <c r="C29" s="114">
        <v>0.5</v>
      </c>
      <c r="D29" s="124" t="s">
        <v>21</v>
      </c>
      <c r="E29" s="7" t="s">
        <v>22</v>
      </c>
      <c r="F29" s="7" t="s">
        <v>22</v>
      </c>
      <c r="G29" s="7" t="s">
        <v>22</v>
      </c>
      <c r="H29" s="7" t="s">
        <v>19</v>
      </c>
      <c r="I29" s="7" t="s">
        <v>19</v>
      </c>
      <c r="J29" s="7" t="s">
        <v>22</v>
      </c>
      <c r="K29" s="7" t="s">
        <v>22</v>
      </c>
      <c r="L29" s="7" t="s">
        <v>22</v>
      </c>
      <c r="M29" s="7" t="s">
        <v>22</v>
      </c>
      <c r="N29" s="7" t="s">
        <v>22</v>
      </c>
      <c r="O29" s="7" t="s">
        <v>19</v>
      </c>
      <c r="P29" s="7" t="s">
        <v>19</v>
      </c>
      <c r="Q29" s="7" t="s">
        <v>22</v>
      </c>
      <c r="R29" s="7" t="s">
        <v>22</v>
      </c>
      <c r="S29" s="7" t="s">
        <v>22</v>
      </c>
      <c r="T29" s="7" t="s">
        <v>22</v>
      </c>
      <c r="U29" s="7" t="s">
        <v>22</v>
      </c>
      <c r="V29" s="7" t="s">
        <v>19</v>
      </c>
      <c r="W29" s="7" t="s">
        <v>19</v>
      </c>
      <c r="X29" s="7" t="s">
        <v>22</v>
      </c>
      <c r="Y29" s="7" t="s">
        <v>22</v>
      </c>
      <c r="Z29" s="7" t="s">
        <v>22</v>
      </c>
      <c r="AA29" s="7" t="s">
        <v>19</v>
      </c>
      <c r="AB29" s="7" t="s">
        <v>19</v>
      </c>
      <c r="AC29" s="7" t="s">
        <v>19</v>
      </c>
      <c r="AD29" s="7" t="s">
        <v>19</v>
      </c>
      <c r="AE29" s="7" t="s">
        <v>22</v>
      </c>
      <c r="AF29" s="7" t="s">
        <v>22</v>
      </c>
      <c r="AG29" s="7" t="s">
        <v>19</v>
      </c>
      <c r="AH29" s="7" t="s">
        <v>19</v>
      </c>
      <c r="AI29" s="7" t="s">
        <v>19</v>
      </c>
      <c r="AJ29" s="10">
        <f t="shared" si="1"/>
        <v>18</v>
      </c>
      <c r="AK29" s="16">
        <f t="shared" si="2"/>
        <v>0</v>
      </c>
      <c r="AL29" s="16">
        <f t="shared" si="3"/>
        <v>0</v>
      </c>
      <c r="AM29" s="12">
        <f t="shared" si="0"/>
        <v>0</v>
      </c>
      <c r="AN29" s="17" t="str">
        <f t="shared" ref="AN29:AO44" si="6">IF(AK29=0,"",AK29)</f>
        <v/>
      </c>
      <c r="AO29" s="18" t="str">
        <f t="shared" si="6"/>
        <v/>
      </c>
      <c r="AP29" s="19">
        <f t="shared" si="5"/>
        <v>18</v>
      </c>
      <c r="AQ29" s="192"/>
      <c r="AR29" s="193"/>
    </row>
    <row r="30" spans="1:44" x14ac:dyDescent="0.3">
      <c r="A30" s="113">
        <v>19</v>
      </c>
      <c r="B30" s="111" t="s">
        <v>45</v>
      </c>
      <c r="C30" s="115"/>
      <c r="D30" s="124" t="s">
        <v>21</v>
      </c>
      <c r="E30" s="7" t="s">
        <v>22</v>
      </c>
      <c r="F30" s="7" t="s">
        <v>22</v>
      </c>
      <c r="G30" s="7" t="s">
        <v>22</v>
      </c>
      <c r="H30" s="7" t="s">
        <v>19</v>
      </c>
      <c r="I30" s="7" t="s">
        <v>19</v>
      </c>
      <c r="J30" s="7" t="s">
        <v>22</v>
      </c>
      <c r="K30" s="7" t="s">
        <v>22</v>
      </c>
      <c r="L30" s="7" t="s">
        <v>22</v>
      </c>
      <c r="M30" s="7" t="s">
        <v>22</v>
      </c>
      <c r="N30" s="7" t="s">
        <v>22</v>
      </c>
      <c r="O30" s="7" t="s">
        <v>19</v>
      </c>
      <c r="P30" s="7" t="s">
        <v>19</v>
      </c>
      <c r="Q30" s="7" t="s">
        <v>22</v>
      </c>
      <c r="R30" s="7" t="s">
        <v>22</v>
      </c>
      <c r="S30" s="7" t="s">
        <v>22</v>
      </c>
      <c r="T30" s="7" t="s">
        <v>22</v>
      </c>
      <c r="U30" s="7" t="s">
        <v>22</v>
      </c>
      <c r="V30" s="7" t="s">
        <v>19</v>
      </c>
      <c r="W30" s="7" t="s">
        <v>19</v>
      </c>
      <c r="X30" s="7" t="s">
        <v>22</v>
      </c>
      <c r="Y30" s="7" t="s">
        <v>22</v>
      </c>
      <c r="Z30" s="7" t="s">
        <v>22</v>
      </c>
      <c r="AA30" s="7" t="s">
        <v>19</v>
      </c>
      <c r="AB30" s="7" t="s">
        <v>19</v>
      </c>
      <c r="AC30" s="7" t="s">
        <v>19</v>
      </c>
      <c r="AD30" s="7" t="s">
        <v>19</v>
      </c>
      <c r="AE30" s="7" t="s">
        <v>22</v>
      </c>
      <c r="AF30" s="7" t="s">
        <v>22</v>
      </c>
      <c r="AG30" s="7" t="s">
        <v>19</v>
      </c>
      <c r="AH30" s="7" t="s">
        <v>19</v>
      </c>
      <c r="AI30" s="7" t="s">
        <v>19</v>
      </c>
      <c r="AJ30" s="10">
        <f t="shared" si="1"/>
        <v>18</v>
      </c>
      <c r="AK30" s="16">
        <f t="shared" si="2"/>
        <v>0</v>
      </c>
      <c r="AL30" s="16">
        <f t="shared" si="3"/>
        <v>0</v>
      </c>
      <c r="AM30" s="12">
        <f t="shared" si="0"/>
        <v>0</v>
      </c>
      <c r="AN30" s="17" t="str">
        <f t="shared" si="6"/>
        <v/>
      </c>
      <c r="AO30" s="18" t="str">
        <f t="shared" si="6"/>
        <v/>
      </c>
      <c r="AP30" s="19">
        <f t="shared" si="5"/>
        <v>18</v>
      </c>
      <c r="AQ30" s="192"/>
      <c r="AR30" s="193"/>
    </row>
    <row r="31" spans="1:44" x14ac:dyDescent="0.3">
      <c r="A31" s="113">
        <v>20</v>
      </c>
      <c r="B31" s="111" t="s">
        <v>46</v>
      </c>
      <c r="C31" s="114">
        <v>0.5</v>
      </c>
      <c r="D31" s="124" t="s">
        <v>21</v>
      </c>
      <c r="E31" s="7" t="s">
        <v>22</v>
      </c>
      <c r="F31" s="7" t="s">
        <v>22</v>
      </c>
      <c r="G31" s="7" t="s">
        <v>22</v>
      </c>
      <c r="H31" s="7" t="s">
        <v>19</v>
      </c>
      <c r="I31" s="7" t="s">
        <v>19</v>
      </c>
      <c r="J31" s="7" t="s">
        <v>22</v>
      </c>
      <c r="K31" s="7" t="s">
        <v>22</v>
      </c>
      <c r="L31" s="7" t="s">
        <v>22</v>
      </c>
      <c r="M31" s="7" t="s">
        <v>22</v>
      </c>
      <c r="N31" s="7" t="s">
        <v>22</v>
      </c>
      <c r="O31" s="7" t="s">
        <v>19</v>
      </c>
      <c r="P31" s="7" t="s">
        <v>19</v>
      </c>
      <c r="Q31" s="7" t="s">
        <v>22</v>
      </c>
      <c r="R31" s="7" t="s">
        <v>22</v>
      </c>
      <c r="S31" s="7" t="s">
        <v>22</v>
      </c>
      <c r="T31" s="7" t="s">
        <v>22</v>
      </c>
      <c r="U31" s="7" t="s">
        <v>22</v>
      </c>
      <c r="V31" s="7" t="s">
        <v>19</v>
      </c>
      <c r="W31" s="7" t="s">
        <v>19</v>
      </c>
      <c r="X31" s="7" t="s">
        <v>22</v>
      </c>
      <c r="Y31" s="7" t="s">
        <v>22</v>
      </c>
      <c r="Z31" s="7" t="s">
        <v>22</v>
      </c>
      <c r="AA31" s="7" t="s">
        <v>19</v>
      </c>
      <c r="AB31" s="7" t="s">
        <v>19</v>
      </c>
      <c r="AC31" s="7" t="s">
        <v>19</v>
      </c>
      <c r="AD31" s="7" t="s">
        <v>19</v>
      </c>
      <c r="AE31" s="7" t="s">
        <v>22</v>
      </c>
      <c r="AF31" s="7" t="s">
        <v>22</v>
      </c>
      <c r="AG31" s="7" t="s">
        <v>19</v>
      </c>
      <c r="AH31" s="7" t="s">
        <v>19</v>
      </c>
      <c r="AI31" s="7" t="s">
        <v>19</v>
      </c>
      <c r="AJ31" s="10">
        <f t="shared" si="1"/>
        <v>18</v>
      </c>
      <c r="AK31" s="16">
        <f t="shared" si="2"/>
        <v>0</v>
      </c>
      <c r="AL31" s="16">
        <f t="shared" si="3"/>
        <v>0</v>
      </c>
      <c r="AM31" s="12">
        <f t="shared" si="0"/>
        <v>0</v>
      </c>
      <c r="AN31" s="17" t="str">
        <f t="shared" si="6"/>
        <v/>
      </c>
      <c r="AO31" s="18" t="str">
        <f t="shared" si="6"/>
        <v/>
      </c>
      <c r="AP31" s="19">
        <f t="shared" si="5"/>
        <v>18</v>
      </c>
      <c r="AQ31" s="192"/>
      <c r="AR31" s="193"/>
    </row>
    <row r="32" spans="1:44" x14ac:dyDescent="0.3">
      <c r="A32" s="110">
        <v>21</v>
      </c>
      <c r="B32" s="111" t="s">
        <v>47</v>
      </c>
      <c r="C32" s="115"/>
      <c r="D32" s="124" t="s">
        <v>21</v>
      </c>
      <c r="E32" s="7" t="s">
        <v>22</v>
      </c>
      <c r="F32" s="7" t="s">
        <v>22</v>
      </c>
      <c r="G32" s="7" t="s">
        <v>22</v>
      </c>
      <c r="H32" s="7" t="s">
        <v>19</v>
      </c>
      <c r="I32" s="7" t="s">
        <v>19</v>
      </c>
      <c r="J32" s="7" t="s">
        <v>22</v>
      </c>
      <c r="K32" s="7" t="s">
        <v>22</v>
      </c>
      <c r="L32" s="7" t="s">
        <v>22</v>
      </c>
      <c r="M32" s="7" t="s">
        <v>22</v>
      </c>
      <c r="N32" s="7" t="s">
        <v>22</v>
      </c>
      <c r="O32" s="7" t="s">
        <v>19</v>
      </c>
      <c r="P32" s="7" t="s">
        <v>19</v>
      </c>
      <c r="Q32" s="7" t="s">
        <v>22</v>
      </c>
      <c r="R32" s="7" t="s">
        <v>22</v>
      </c>
      <c r="S32" s="7" t="s">
        <v>22</v>
      </c>
      <c r="T32" s="7" t="s">
        <v>22</v>
      </c>
      <c r="U32" s="7" t="s">
        <v>22</v>
      </c>
      <c r="V32" s="7" t="s">
        <v>19</v>
      </c>
      <c r="W32" s="7" t="s">
        <v>19</v>
      </c>
      <c r="X32" s="7" t="s">
        <v>22</v>
      </c>
      <c r="Y32" s="7" t="s">
        <v>22</v>
      </c>
      <c r="Z32" s="7" t="s">
        <v>22</v>
      </c>
      <c r="AA32" s="7" t="s">
        <v>19</v>
      </c>
      <c r="AB32" s="7" t="s">
        <v>19</v>
      </c>
      <c r="AC32" s="7" t="s">
        <v>19</v>
      </c>
      <c r="AD32" s="7" t="s">
        <v>19</v>
      </c>
      <c r="AE32" s="7" t="s">
        <v>22</v>
      </c>
      <c r="AF32" s="7" t="s">
        <v>22</v>
      </c>
      <c r="AG32" s="7" t="s">
        <v>19</v>
      </c>
      <c r="AH32" s="7" t="s">
        <v>19</v>
      </c>
      <c r="AI32" s="7" t="s">
        <v>19</v>
      </c>
      <c r="AJ32" s="10">
        <f t="shared" si="1"/>
        <v>18</v>
      </c>
      <c r="AK32" s="16">
        <f t="shared" si="2"/>
        <v>0</v>
      </c>
      <c r="AL32" s="16">
        <f t="shared" si="3"/>
        <v>0</v>
      </c>
      <c r="AM32" s="12">
        <f t="shared" si="0"/>
        <v>0</v>
      </c>
      <c r="AN32" s="17" t="str">
        <f t="shared" si="6"/>
        <v/>
      </c>
      <c r="AO32" s="18" t="str">
        <f t="shared" si="6"/>
        <v/>
      </c>
      <c r="AP32" s="19">
        <f t="shared" si="5"/>
        <v>18</v>
      </c>
      <c r="AQ32" s="192"/>
      <c r="AR32" s="193"/>
    </row>
    <row r="33" spans="1:44" x14ac:dyDescent="0.3">
      <c r="A33" s="113">
        <v>22</v>
      </c>
      <c r="B33" s="111" t="s">
        <v>48</v>
      </c>
      <c r="C33" s="114">
        <v>0.5</v>
      </c>
      <c r="D33" s="124" t="s">
        <v>21</v>
      </c>
      <c r="E33" s="7" t="s">
        <v>22</v>
      </c>
      <c r="F33" s="7" t="s">
        <v>22</v>
      </c>
      <c r="G33" s="7" t="s">
        <v>22</v>
      </c>
      <c r="H33" s="7" t="s">
        <v>19</v>
      </c>
      <c r="I33" s="7" t="s">
        <v>19</v>
      </c>
      <c r="J33" s="7" t="s">
        <v>22</v>
      </c>
      <c r="K33" s="7" t="s">
        <v>22</v>
      </c>
      <c r="L33" s="7" t="s">
        <v>22</v>
      </c>
      <c r="M33" s="7" t="s">
        <v>22</v>
      </c>
      <c r="N33" s="7" t="s">
        <v>22</v>
      </c>
      <c r="O33" s="7" t="s">
        <v>19</v>
      </c>
      <c r="P33" s="7" t="s">
        <v>19</v>
      </c>
      <c r="Q33" s="7" t="s">
        <v>22</v>
      </c>
      <c r="R33" s="7" t="s">
        <v>22</v>
      </c>
      <c r="S33" s="7" t="s">
        <v>22</v>
      </c>
      <c r="T33" s="7" t="s">
        <v>22</v>
      </c>
      <c r="U33" s="7" t="s">
        <v>22</v>
      </c>
      <c r="V33" s="7" t="s">
        <v>19</v>
      </c>
      <c r="W33" s="7" t="s">
        <v>19</v>
      </c>
      <c r="X33" s="7" t="s">
        <v>22</v>
      </c>
      <c r="Y33" s="7" t="s">
        <v>22</v>
      </c>
      <c r="Z33" s="7" t="s">
        <v>22</v>
      </c>
      <c r="AA33" s="7" t="s">
        <v>19</v>
      </c>
      <c r="AB33" s="7" t="s">
        <v>19</v>
      </c>
      <c r="AC33" s="7" t="s">
        <v>19</v>
      </c>
      <c r="AD33" s="7" t="s">
        <v>19</v>
      </c>
      <c r="AE33" s="7" t="s">
        <v>22</v>
      </c>
      <c r="AF33" s="7" t="s">
        <v>22</v>
      </c>
      <c r="AG33" s="7" t="s">
        <v>19</v>
      </c>
      <c r="AH33" s="7" t="s">
        <v>19</v>
      </c>
      <c r="AI33" s="7" t="s">
        <v>19</v>
      </c>
      <c r="AJ33" s="10">
        <f t="shared" si="1"/>
        <v>18</v>
      </c>
      <c r="AK33" s="16">
        <f t="shared" si="2"/>
        <v>0</v>
      </c>
      <c r="AL33" s="16">
        <f t="shared" si="3"/>
        <v>0</v>
      </c>
      <c r="AM33" s="12">
        <f>IF(B33&lt;&gt;0,COUNTIF(E33:AI33,""),0)</f>
        <v>0</v>
      </c>
      <c r="AN33" s="17" t="str">
        <f t="shared" si="6"/>
        <v/>
      </c>
      <c r="AO33" s="18" t="str">
        <f t="shared" si="6"/>
        <v/>
      </c>
      <c r="AP33" s="19">
        <f t="shared" si="5"/>
        <v>18</v>
      </c>
      <c r="AQ33" s="192"/>
      <c r="AR33" s="193"/>
    </row>
    <row r="34" spans="1:44" x14ac:dyDescent="0.3">
      <c r="A34" s="113">
        <v>23</v>
      </c>
      <c r="B34" s="111" t="s">
        <v>49</v>
      </c>
      <c r="C34" s="115"/>
      <c r="D34" s="124" t="s">
        <v>21</v>
      </c>
      <c r="E34" s="7" t="s">
        <v>22</v>
      </c>
      <c r="F34" s="7" t="s">
        <v>22</v>
      </c>
      <c r="G34" s="7" t="s">
        <v>22</v>
      </c>
      <c r="H34" s="7" t="s">
        <v>19</v>
      </c>
      <c r="I34" s="7" t="s">
        <v>19</v>
      </c>
      <c r="J34" s="7" t="s">
        <v>22</v>
      </c>
      <c r="K34" s="7" t="s">
        <v>22</v>
      </c>
      <c r="L34" s="7" t="s">
        <v>22</v>
      </c>
      <c r="M34" s="7" t="s">
        <v>22</v>
      </c>
      <c r="N34" s="7" t="s">
        <v>22</v>
      </c>
      <c r="O34" s="7" t="s">
        <v>19</v>
      </c>
      <c r="P34" s="7" t="s">
        <v>19</v>
      </c>
      <c r="Q34" s="7" t="s">
        <v>22</v>
      </c>
      <c r="R34" s="7" t="s">
        <v>22</v>
      </c>
      <c r="S34" s="7" t="s">
        <v>22</v>
      </c>
      <c r="T34" s="7" t="s">
        <v>22</v>
      </c>
      <c r="U34" s="7" t="s">
        <v>22</v>
      </c>
      <c r="V34" s="7" t="s">
        <v>19</v>
      </c>
      <c r="W34" s="7" t="s">
        <v>19</v>
      </c>
      <c r="X34" s="7" t="s">
        <v>22</v>
      </c>
      <c r="Y34" s="7" t="s">
        <v>22</v>
      </c>
      <c r="Z34" s="7" t="s">
        <v>22</v>
      </c>
      <c r="AA34" s="7" t="s">
        <v>19</v>
      </c>
      <c r="AB34" s="7" t="s">
        <v>19</v>
      </c>
      <c r="AC34" s="7" t="s">
        <v>19</v>
      </c>
      <c r="AD34" s="7" t="s">
        <v>19</v>
      </c>
      <c r="AE34" s="7" t="s">
        <v>22</v>
      </c>
      <c r="AF34" s="7" t="s">
        <v>22</v>
      </c>
      <c r="AG34" s="7" t="s">
        <v>19</v>
      </c>
      <c r="AH34" s="7" t="s">
        <v>19</v>
      </c>
      <c r="AI34" s="7" t="s">
        <v>19</v>
      </c>
      <c r="AJ34" s="10">
        <f t="shared" si="1"/>
        <v>18</v>
      </c>
      <c r="AK34" s="16">
        <f t="shared" si="2"/>
        <v>0</v>
      </c>
      <c r="AL34" s="16">
        <f t="shared" si="3"/>
        <v>0</v>
      </c>
      <c r="AM34" s="12">
        <f t="shared" si="0"/>
        <v>0</v>
      </c>
      <c r="AN34" s="17" t="str">
        <f t="shared" si="6"/>
        <v/>
      </c>
      <c r="AO34" s="18" t="str">
        <f t="shared" si="6"/>
        <v/>
      </c>
      <c r="AP34" s="19">
        <f t="shared" si="5"/>
        <v>18</v>
      </c>
      <c r="AQ34" s="192"/>
      <c r="AR34" s="193"/>
    </row>
    <row r="35" spans="1:44" x14ac:dyDescent="0.3">
      <c r="A35" s="113">
        <v>24</v>
      </c>
      <c r="B35" s="111" t="s">
        <v>50</v>
      </c>
      <c r="C35" s="115"/>
      <c r="D35" s="124" t="s">
        <v>21</v>
      </c>
      <c r="E35" s="7" t="s">
        <v>22</v>
      </c>
      <c r="F35" s="7" t="s">
        <v>22</v>
      </c>
      <c r="G35" s="7" t="s">
        <v>22</v>
      </c>
      <c r="H35" s="7" t="s">
        <v>19</v>
      </c>
      <c r="I35" s="7" t="s">
        <v>19</v>
      </c>
      <c r="J35" s="7" t="s">
        <v>22</v>
      </c>
      <c r="K35" s="7" t="s">
        <v>22</v>
      </c>
      <c r="L35" s="7" t="s">
        <v>22</v>
      </c>
      <c r="M35" s="7" t="s">
        <v>22</v>
      </c>
      <c r="N35" s="7" t="s">
        <v>22</v>
      </c>
      <c r="O35" s="7" t="s">
        <v>19</v>
      </c>
      <c r="P35" s="7" t="s">
        <v>19</v>
      </c>
      <c r="Q35" s="7" t="s">
        <v>22</v>
      </c>
      <c r="R35" s="7" t="s">
        <v>22</v>
      </c>
      <c r="S35" s="7" t="s">
        <v>22</v>
      </c>
      <c r="T35" s="7" t="s">
        <v>22</v>
      </c>
      <c r="U35" s="7" t="s">
        <v>22</v>
      </c>
      <c r="V35" s="7" t="s">
        <v>19</v>
      </c>
      <c r="W35" s="7" t="s">
        <v>19</v>
      </c>
      <c r="X35" s="7" t="s">
        <v>22</v>
      </c>
      <c r="Y35" s="7" t="s">
        <v>22</v>
      </c>
      <c r="Z35" s="7" t="s">
        <v>22</v>
      </c>
      <c r="AA35" s="7" t="s">
        <v>19</v>
      </c>
      <c r="AB35" s="7" t="s">
        <v>19</v>
      </c>
      <c r="AC35" s="7" t="s">
        <v>19</v>
      </c>
      <c r="AD35" s="7" t="s">
        <v>19</v>
      </c>
      <c r="AE35" s="7" t="s">
        <v>22</v>
      </c>
      <c r="AF35" s="7" t="s">
        <v>22</v>
      </c>
      <c r="AG35" s="7" t="s">
        <v>19</v>
      </c>
      <c r="AH35" s="7" t="s">
        <v>19</v>
      </c>
      <c r="AI35" s="7" t="s">
        <v>19</v>
      </c>
      <c r="AJ35" s="10">
        <f t="shared" si="1"/>
        <v>18</v>
      </c>
      <c r="AK35" s="16">
        <f>COUNTIF(E35:AI35,"б")</f>
        <v>0</v>
      </c>
      <c r="AL35" s="16">
        <f t="shared" si="3"/>
        <v>0</v>
      </c>
      <c r="AM35" s="12">
        <f t="shared" si="0"/>
        <v>0</v>
      </c>
      <c r="AN35" s="17" t="str">
        <f t="shared" si="6"/>
        <v/>
      </c>
      <c r="AO35" s="18" t="str">
        <f t="shared" si="6"/>
        <v/>
      </c>
      <c r="AP35" s="19">
        <f t="shared" si="5"/>
        <v>18</v>
      </c>
      <c r="AQ35" s="192"/>
      <c r="AR35" s="193"/>
    </row>
    <row r="36" spans="1:44" x14ac:dyDescent="0.3">
      <c r="A36" s="110">
        <v>25</v>
      </c>
      <c r="B36" s="111" t="s">
        <v>51</v>
      </c>
      <c r="C36" s="114">
        <v>0.5</v>
      </c>
      <c r="D36" s="124" t="s">
        <v>21</v>
      </c>
      <c r="E36" s="7" t="s">
        <v>22</v>
      </c>
      <c r="F36" s="7" t="s">
        <v>22</v>
      </c>
      <c r="G36" s="7" t="s">
        <v>22</v>
      </c>
      <c r="H36" s="7" t="s">
        <v>19</v>
      </c>
      <c r="I36" s="7" t="s">
        <v>19</v>
      </c>
      <c r="J36" s="7" t="s">
        <v>22</v>
      </c>
      <c r="K36" s="7" t="s">
        <v>22</v>
      </c>
      <c r="L36" s="7" t="s">
        <v>22</v>
      </c>
      <c r="M36" s="7" t="s">
        <v>22</v>
      </c>
      <c r="N36" s="7" t="s">
        <v>22</v>
      </c>
      <c r="O36" s="7" t="s">
        <v>19</v>
      </c>
      <c r="P36" s="7" t="s">
        <v>19</v>
      </c>
      <c r="Q36" s="7" t="s">
        <v>22</v>
      </c>
      <c r="R36" s="7" t="s">
        <v>22</v>
      </c>
      <c r="S36" s="7" t="s">
        <v>22</v>
      </c>
      <c r="T36" s="7" t="s">
        <v>22</v>
      </c>
      <c r="U36" s="7" t="s">
        <v>22</v>
      </c>
      <c r="V36" s="7" t="s">
        <v>19</v>
      </c>
      <c r="W36" s="7" t="s">
        <v>19</v>
      </c>
      <c r="X36" s="7" t="s">
        <v>22</v>
      </c>
      <c r="Y36" s="7" t="s">
        <v>22</v>
      </c>
      <c r="Z36" s="7" t="s">
        <v>22</v>
      </c>
      <c r="AA36" s="7" t="s">
        <v>19</v>
      </c>
      <c r="AB36" s="7" t="s">
        <v>19</v>
      </c>
      <c r="AC36" s="7" t="s">
        <v>19</v>
      </c>
      <c r="AD36" s="7" t="s">
        <v>19</v>
      </c>
      <c r="AE36" s="7" t="s">
        <v>22</v>
      </c>
      <c r="AF36" s="7" t="s">
        <v>22</v>
      </c>
      <c r="AG36" s="7" t="s">
        <v>19</v>
      </c>
      <c r="AH36" s="7" t="s">
        <v>19</v>
      </c>
      <c r="AI36" s="7" t="s">
        <v>19</v>
      </c>
      <c r="AJ36" s="10">
        <f t="shared" si="1"/>
        <v>18</v>
      </c>
      <c r="AK36" s="16">
        <f t="shared" si="2"/>
        <v>0</v>
      </c>
      <c r="AL36" s="16">
        <f t="shared" si="3"/>
        <v>0</v>
      </c>
      <c r="AM36" s="12">
        <f t="shared" si="0"/>
        <v>0</v>
      </c>
      <c r="AN36" s="17" t="str">
        <f t="shared" si="6"/>
        <v/>
      </c>
      <c r="AO36" s="18" t="str">
        <f t="shared" si="6"/>
        <v/>
      </c>
      <c r="AP36" s="19">
        <f t="shared" si="5"/>
        <v>18</v>
      </c>
      <c r="AQ36" s="192"/>
      <c r="AR36" s="193"/>
    </row>
    <row r="37" spans="1:44" x14ac:dyDescent="0.3">
      <c r="A37" s="113">
        <v>26</v>
      </c>
      <c r="B37" s="111" t="s">
        <v>52</v>
      </c>
      <c r="C37" s="115"/>
      <c r="D37" s="124" t="s">
        <v>21</v>
      </c>
      <c r="E37" s="7" t="s">
        <v>22</v>
      </c>
      <c r="F37" s="7" t="s">
        <v>22</v>
      </c>
      <c r="G37" s="7" t="s">
        <v>22</v>
      </c>
      <c r="H37" s="7" t="s">
        <v>19</v>
      </c>
      <c r="I37" s="7" t="s">
        <v>19</v>
      </c>
      <c r="J37" s="7" t="s">
        <v>22</v>
      </c>
      <c r="K37" s="7" t="s">
        <v>22</v>
      </c>
      <c r="L37" s="7" t="s">
        <v>22</v>
      </c>
      <c r="M37" s="7" t="s">
        <v>22</v>
      </c>
      <c r="N37" s="7" t="s">
        <v>22</v>
      </c>
      <c r="O37" s="7" t="s">
        <v>19</v>
      </c>
      <c r="P37" s="7" t="s">
        <v>19</v>
      </c>
      <c r="Q37" s="7" t="s">
        <v>22</v>
      </c>
      <c r="R37" s="7" t="s">
        <v>22</v>
      </c>
      <c r="S37" s="7" t="s">
        <v>22</v>
      </c>
      <c r="T37" s="7" t="s">
        <v>22</v>
      </c>
      <c r="U37" s="7" t="s">
        <v>22</v>
      </c>
      <c r="V37" s="7" t="s">
        <v>19</v>
      </c>
      <c r="W37" s="7" t="s">
        <v>19</v>
      </c>
      <c r="X37" s="7" t="s">
        <v>22</v>
      </c>
      <c r="Y37" s="7" t="s">
        <v>22</v>
      </c>
      <c r="Z37" s="7" t="s">
        <v>22</v>
      </c>
      <c r="AA37" s="7" t="s">
        <v>19</v>
      </c>
      <c r="AB37" s="7" t="s">
        <v>19</v>
      </c>
      <c r="AC37" s="7" t="s">
        <v>19</v>
      </c>
      <c r="AD37" s="7" t="s">
        <v>19</v>
      </c>
      <c r="AE37" s="7" t="s">
        <v>22</v>
      </c>
      <c r="AF37" s="7" t="s">
        <v>22</v>
      </c>
      <c r="AG37" s="7" t="s">
        <v>19</v>
      </c>
      <c r="AH37" s="7" t="s">
        <v>19</v>
      </c>
      <c r="AI37" s="7" t="s">
        <v>19</v>
      </c>
      <c r="AJ37" s="10">
        <f t="shared" si="1"/>
        <v>18</v>
      </c>
      <c r="AK37" s="16">
        <f t="shared" si="2"/>
        <v>0</v>
      </c>
      <c r="AL37" s="16">
        <f t="shared" si="3"/>
        <v>0</v>
      </c>
      <c r="AM37" s="12">
        <f t="shared" si="0"/>
        <v>0</v>
      </c>
      <c r="AN37" s="17" t="str">
        <f t="shared" si="6"/>
        <v/>
      </c>
      <c r="AO37" s="18" t="str">
        <f t="shared" si="6"/>
        <v/>
      </c>
      <c r="AP37" s="19">
        <f t="shared" si="5"/>
        <v>18</v>
      </c>
      <c r="AQ37" s="192"/>
      <c r="AR37" s="193"/>
    </row>
    <row r="38" spans="1:44" x14ac:dyDescent="0.3">
      <c r="A38" s="113">
        <v>27</v>
      </c>
      <c r="B38" s="111" t="s">
        <v>53</v>
      </c>
      <c r="C38" s="116"/>
      <c r="D38" s="124" t="s">
        <v>21</v>
      </c>
      <c r="E38" s="7" t="s">
        <v>22</v>
      </c>
      <c r="F38" s="7" t="s">
        <v>22</v>
      </c>
      <c r="G38" s="7" t="s">
        <v>22</v>
      </c>
      <c r="H38" s="7" t="s">
        <v>19</v>
      </c>
      <c r="I38" s="7" t="s">
        <v>19</v>
      </c>
      <c r="J38" s="7" t="s">
        <v>22</v>
      </c>
      <c r="K38" s="7" t="s">
        <v>22</v>
      </c>
      <c r="L38" s="7" t="s">
        <v>22</v>
      </c>
      <c r="M38" s="7" t="s">
        <v>22</v>
      </c>
      <c r="N38" s="7" t="s">
        <v>22</v>
      </c>
      <c r="O38" s="7" t="s">
        <v>19</v>
      </c>
      <c r="P38" s="7" t="s">
        <v>19</v>
      </c>
      <c r="Q38" s="7" t="s">
        <v>22</v>
      </c>
      <c r="R38" s="7" t="s">
        <v>22</v>
      </c>
      <c r="S38" s="7" t="s">
        <v>22</v>
      </c>
      <c r="T38" s="7" t="s">
        <v>22</v>
      </c>
      <c r="U38" s="7" t="s">
        <v>22</v>
      </c>
      <c r="V38" s="7" t="s">
        <v>19</v>
      </c>
      <c r="W38" s="7" t="s">
        <v>19</v>
      </c>
      <c r="X38" s="7" t="s">
        <v>22</v>
      </c>
      <c r="Y38" s="7" t="s">
        <v>22</v>
      </c>
      <c r="Z38" s="7" t="s">
        <v>22</v>
      </c>
      <c r="AA38" s="7" t="s">
        <v>19</v>
      </c>
      <c r="AB38" s="7" t="s">
        <v>19</v>
      </c>
      <c r="AC38" s="7" t="s">
        <v>19</v>
      </c>
      <c r="AD38" s="7" t="s">
        <v>19</v>
      </c>
      <c r="AE38" s="7" t="s">
        <v>22</v>
      </c>
      <c r="AF38" s="7" t="s">
        <v>22</v>
      </c>
      <c r="AG38" s="7" t="s">
        <v>19</v>
      </c>
      <c r="AH38" s="7" t="s">
        <v>19</v>
      </c>
      <c r="AI38" s="7" t="s">
        <v>19</v>
      </c>
      <c r="AJ38" s="10">
        <f t="shared" si="1"/>
        <v>18</v>
      </c>
      <c r="AK38" s="16">
        <f t="shared" si="2"/>
        <v>0</v>
      </c>
      <c r="AL38" s="16">
        <f t="shared" si="3"/>
        <v>0</v>
      </c>
      <c r="AM38" s="12">
        <f t="shared" si="0"/>
        <v>0</v>
      </c>
      <c r="AN38" s="17" t="str">
        <f t="shared" si="6"/>
        <v/>
      </c>
      <c r="AO38" s="18" t="str">
        <f t="shared" si="6"/>
        <v/>
      </c>
      <c r="AP38" s="19">
        <f t="shared" si="5"/>
        <v>18</v>
      </c>
      <c r="AQ38" s="192"/>
      <c r="AR38" s="193"/>
    </row>
    <row r="39" spans="1:44" x14ac:dyDescent="0.3">
      <c r="A39" s="113">
        <v>28</v>
      </c>
      <c r="B39" s="111" t="s">
        <v>54</v>
      </c>
      <c r="C39" s="140" t="s">
        <v>55</v>
      </c>
      <c r="D39" s="124" t="s">
        <v>21</v>
      </c>
      <c r="E39" s="7" t="s">
        <v>22</v>
      </c>
      <c r="F39" s="7" t="s">
        <v>22</v>
      </c>
      <c r="G39" s="7" t="s">
        <v>22</v>
      </c>
      <c r="H39" s="7" t="s">
        <v>19</v>
      </c>
      <c r="I39" s="7" t="s">
        <v>19</v>
      </c>
      <c r="J39" s="7" t="s">
        <v>22</v>
      </c>
      <c r="K39" s="7" t="s">
        <v>22</v>
      </c>
      <c r="L39" s="7" t="s">
        <v>22</v>
      </c>
      <c r="M39" s="7" t="s">
        <v>22</v>
      </c>
      <c r="N39" s="7" t="s">
        <v>22</v>
      </c>
      <c r="O39" s="7" t="s">
        <v>19</v>
      </c>
      <c r="P39" s="7" t="s">
        <v>19</v>
      </c>
      <c r="Q39" s="7" t="s">
        <v>22</v>
      </c>
      <c r="R39" s="7" t="s">
        <v>22</v>
      </c>
      <c r="S39" s="7" t="s">
        <v>22</v>
      </c>
      <c r="T39" s="7" t="s">
        <v>22</v>
      </c>
      <c r="U39" s="7" t="s">
        <v>22</v>
      </c>
      <c r="V39" s="7" t="s">
        <v>19</v>
      </c>
      <c r="W39" s="7" t="s">
        <v>19</v>
      </c>
      <c r="X39" s="7" t="s">
        <v>22</v>
      </c>
      <c r="Y39" s="7" t="s">
        <v>22</v>
      </c>
      <c r="Z39" s="7" t="s">
        <v>22</v>
      </c>
      <c r="AA39" s="7" t="s">
        <v>19</v>
      </c>
      <c r="AB39" s="7" t="s">
        <v>19</v>
      </c>
      <c r="AC39" s="7" t="s">
        <v>19</v>
      </c>
      <c r="AD39" s="7" t="s">
        <v>19</v>
      </c>
      <c r="AE39" s="7" t="s">
        <v>22</v>
      </c>
      <c r="AF39" s="7" t="s">
        <v>22</v>
      </c>
      <c r="AG39" s="7" t="s">
        <v>19</v>
      </c>
      <c r="AH39" s="7" t="s">
        <v>19</v>
      </c>
      <c r="AI39" s="7" t="s">
        <v>19</v>
      </c>
      <c r="AJ39" s="10">
        <f t="shared" si="1"/>
        <v>18</v>
      </c>
      <c r="AK39" s="16">
        <f t="shared" si="2"/>
        <v>0</v>
      </c>
      <c r="AL39" s="16">
        <f t="shared" si="3"/>
        <v>0</v>
      </c>
      <c r="AM39" s="12">
        <f t="shared" si="0"/>
        <v>0</v>
      </c>
      <c r="AN39" s="17" t="str">
        <f t="shared" si="6"/>
        <v/>
      </c>
      <c r="AO39" s="18" t="str">
        <f t="shared" si="6"/>
        <v/>
      </c>
      <c r="AP39" s="19">
        <f t="shared" si="5"/>
        <v>18</v>
      </c>
      <c r="AQ39" s="192"/>
      <c r="AR39" s="193"/>
    </row>
    <row r="40" spans="1:44" x14ac:dyDescent="0.3">
      <c r="A40" s="110">
        <v>29</v>
      </c>
      <c r="B40" s="111" t="s">
        <v>56</v>
      </c>
      <c r="C40" s="140"/>
      <c r="D40" s="124" t="s">
        <v>21</v>
      </c>
      <c r="E40" s="7" t="s">
        <v>22</v>
      </c>
      <c r="F40" s="7" t="s">
        <v>22</v>
      </c>
      <c r="G40" s="7" t="s">
        <v>22</v>
      </c>
      <c r="H40" s="7" t="s">
        <v>19</v>
      </c>
      <c r="I40" s="7" t="s">
        <v>19</v>
      </c>
      <c r="J40" s="7" t="s">
        <v>22</v>
      </c>
      <c r="K40" s="7" t="s">
        <v>22</v>
      </c>
      <c r="L40" s="7" t="s">
        <v>22</v>
      </c>
      <c r="M40" s="7" t="s">
        <v>22</v>
      </c>
      <c r="N40" s="7" t="s">
        <v>22</v>
      </c>
      <c r="O40" s="7" t="s">
        <v>19</v>
      </c>
      <c r="P40" s="7" t="s">
        <v>19</v>
      </c>
      <c r="Q40" s="7" t="s">
        <v>22</v>
      </c>
      <c r="R40" s="7" t="s">
        <v>22</v>
      </c>
      <c r="S40" s="7" t="s">
        <v>22</v>
      </c>
      <c r="T40" s="7" t="s">
        <v>22</v>
      </c>
      <c r="U40" s="7" t="s">
        <v>22</v>
      </c>
      <c r="V40" s="7" t="s">
        <v>19</v>
      </c>
      <c r="W40" s="7" t="s">
        <v>19</v>
      </c>
      <c r="X40" s="7" t="s">
        <v>22</v>
      </c>
      <c r="Y40" s="7" t="s">
        <v>22</v>
      </c>
      <c r="Z40" s="7" t="s">
        <v>22</v>
      </c>
      <c r="AA40" s="7" t="s">
        <v>19</v>
      </c>
      <c r="AB40" s="7" t="s">
        <v>19</v>
      </c>
      <c r="AC40" s="7" t="s">
        <v>19</v>
      </c>
      <c r="AD40" s="7" t="s">
        <v>19</v>
      </c>
      <c r="AE40" s="7" t="s">
        <v>22</v>
      </c>
      <c r="AF40" s="7" t="s">
        <v>22</v>
      </c>
      <c r="AG40" s="7" t="s">
        <v>19</v>
      </c>
      <c r="AH40" s="7" t="s">
        <v>19</v>
      </c>
      <c r="AI40" s="7" t="s">
        <v>19</v>
      </c>
      <c r="AJ40" s="10">
        <f t="shared" si="1"/>
        <v>18</v>
      </c>
      <c r="AK40" s="16">
        <f t="shared" si="2"/>
        <v>0</v>
      </c>
      <c r="AL40" s="16">
        <f t="shared" si="3"/>
        <v>0</v>
      </c>
      <c r="AM40" s="12">
        <f t="shared" si="0"/>
        <v>0</v>
      </c>
      <c r="AN40" s="17" t="str">
        <f t="shared" si="6"/>
        <v/>
      </c>
      <c r="AO40" s="18" t="str">
        <f t="shared" si="6"/>
        <v/>
      </c>
      <c r="AP40" s="19">
        <f t="shared" si="5"/>
        <v>18</v>
      </c>
      <c r="AQ40" s="188"/>
      <c r="AR40" s="189"/>
    </row>
    <row r="41" spans="1:44" x14ac:dyDescent="0.3">
      <c r="A41" s="113">
        <v>30</v>
      </c>
      <c r="B41" s="111" t="s">
        <v>57</v>
      </c>
      <c r="C41" s="140"/>
      <c r="D41" s="124" t="s">
        <v>21</v>
      </c>
      <c r="E41" s="7" t="s">
        <v>22</v>
      </c>
      <c r="F41" s="7" t="s">
        <v>22</v>
      </c>
      <c r="G41" s="7" t="s">
        <v>22</v>
      </c>
      <c r="H41" s="7" t="s">
        <v>19</v>
      </c>
      <c r="I41" s="7" t="s">
        <v>19</v>
      </c>
      <c r="J41" s="7" t="s">
        <v>22</v>
      </c>
      <c r="K41" s="7" t="s">
        <v>22</v>
      </c>
      <c r="L41" s="7" t="s">
        <v>22</v>
      </c>
      <c r="M41" s="7" t="s">
        <v>22</v>
      </c>
      <c r="N41" s="7" t="s">
        <v>22</v>
      </c>
      <c r="O41" s="7" t="s">
        <v>19</v>
      </c>
      <c r="P41" s="7" t="s">
        <v>19</v>
      </c>
      <c r="Q41" s="7" t="s">
        <v>22</v>
      </c>
      <c r="R41" s="7" t="s">
        <v>22</v>
      </c>
      <c r="S41" s="7" t="s">
        <v>22</v>
      </c>
      <c r="T41" s="7" t="s">
        <v>22</v>
      </c>
      <c r="U41" s="7" t="s">
        <v>22</v>
      </c>
      <c r="V41" s="7" t="s">
        <v>19</v>
      </c>
      <c r="W41" s="7" t="s">
        <v>19</v>
      </c>
      <c r="X41" s="7" t="s">
        <v>22</v>
      </c>
      <c r="Y41" s="7" t="s">
        <v>22</v>
      </c>
      <c r="Z41" s="7" t="s">
        <v>22</v>
      </c>
      <c r="AA41" s="7" t="s">
        <v>19</v>
      </c>
      <c r="AB41" s="7" t="s">
        <v>19</v>
      </c>
      <c r="AC41" s="7" t="s">
        <v>19</v>
      </c>
      <c r="AD41" s="7" t="s">
        <v>19</v>
      </c>
      <c r="AE41" s="7" t="s">
        <v>22</v>
      </c>
      <c r="AF41" s="7" t="s">
        <v>22</v>
      </c>
      <c r="AG41" s="7" t="s">
        <v>19</v>
      </c>
      <c r="AH41" s="7" t="s">
        <v>19</v>
      </c>
      <c r="AI41" s="7" t="s">
        <v>19</v>
      </c>
      <c r="AJ41" s="10">
        <f t="shared" si="1"/>
        <v>18</v>
      </c>
      <c r="AK41" s="16">
        <f t="shared" si="2"/>
        <v>0</v>
      </c>
      <c r="AL41" s="16">
        <f t="shared" si="3"/>
        <v>0</v>
      </c>
      <c r="AM41" s="12">
        <f t="shared" si="0"/>
        <v>0</v>
      </c>
      <c r="AN41" s="17" t="str">
        <f t="shared" si="6"/>
        <v/>
      </c>
      <c r="AO41" s="18" t="str">
        <f t="shared" si="6"/>
        <v/>
      </c>
      <c r="AP41" s="19">
        <f t="shared" si="5"/>
        <v>18</v>
      </c>
      <c r="AQ41" s="188"/>
      <c r="AR41" s="189"/>
    </row>
    <row r="42" spans="1:44" x14ac:dyDescent="0.3">
      <c r="A42" s="113">
        <v>31</v>
      </c>
      <c r="B42" s="111" t="s">
        <v>58</v>
      </c>
      <c r="C42" s="140" t="s">
        <v>55</v>
      </c>
      <c r="D42" s="124" t="s">
        <v>21</v>
      </c>
      <c r="E42" s="7" t="s">
        <v>22</v>
      </c>
      <c r="F42" s="7" t="s">
        <v>22</v>
      </c>
      <c r="G42" s="7" t="s">
        <v>22</v>
      </c>
      <c r="H42" s="7" t="s">
        <v>19</v>
      </c>
      <c r="I42" s="7" t="s">
        <v>19</v>
      </c>
      <c r="J42" s="7" t="s">
        <v>22</v>
      </c>
      <c r="K42" s="7" t="s">
        <v>22</v>
      </c>
      <c r="L42" s="7" t="s">
        <v>22</v>
      </c>
      <c r="M42" s="7" t="s">
        <v>22</v>
      </c>
      <c r="N42" s="7" t="s">
        <v>22</v>
      </c>
      <c r="O42" s="7" t="s">
        <v>19</v>
      </c>
      <c r="P42" s="7" t="s">
        <v>19</v>
      </c>
      <c r="Q42" s="7" t="s">
        <v>22</v>
      </c>
      <c r="R42" s="7" t="s">
        <v>22</v>
      </c>
      <c r="S42" s="7" t="s">
        <v>22</v>
      </c>
      <c r="T42" s="7" t="s">
        <v>22</v>
      </c>
      <c r="U42" s="7" t="s">
        <v>22</v>
      </c>
      <c r="V42" s="7" t="s">
        <v>19</v>
      </c>
      <c r="W42" s="7" t="s">
        <v>19</v>
      </c>
      <c r="X42" s="7" t="s">
        <v>22</v>
      </c>
      <c r="Y42" s="7" t="s">
        <v>22</v>
      </c>
      <c r="Z42" s="7" t="s">
        <v>22</v>
      </c>
      <c r="AA42" s="7" t="s">
        <v>19</v>
      </c>
      <c r="AB42" s="7" t="s">
        <v>19</v>
      </c>
      <c r="AC42" s="7" t="s">
        <v>19</v>
      </c>
      <c r="AD42" s="7" t="s">
        <v>19</v>
      </c>
      <c r="AE42" s="7" t="s">
        <v>22</v>
      </c>
      <c r="AF42" s="7" t="s">
        <v>22</v>
      </c>
      <c r="AG42" s="7" t="s">
        <v>19</v>
      </c>
      <c r="AH42" s="7" t="s">
        <v>19</v>
      </c>
      <c r="AI42" s="7" t="s">
        <v>19</v>
      </c>
      <c r="AJ42" s="10">
        <f t="shared" si="1"/>
        <v>18</v>
      </c>
      <c r="AK42" s="16">
        <f t="shared" si="2"/>
        <v>0</v>
      </c>
      <c r="AL42" s="16">
        <f t="shared" si="3"/>
        <v>0</v>
      </c>
      <c r="AM42" s="12">
        <f t="shared" si="0"/>
        <v>0</v>
      </c>
      <c r="AN42" s="17" t="str">
        <f t="shared" si="6"/>
        <v/>
      </c>
      <c r="AO42" s="18" t="str">
        <f t="shared" si="6"/>
        <v/>
      </c>
      <c r="AP42" s="19">
        <f t="shared" si="5"/>
        <v>18</v>
      </c>
      <c r="AQ42" s="188"/>
      <c r="AR42" s="189"/>
    </row>
    <row r="43" spans="1:44" x14ac:dyDescent="0.3">
      <c r="A43" s="113">
        <v>32</v>
      </c>
      <c r="B43" s="111" t="s">
        <v>59</v>
      </c>
      <c r="C43" s="140"/>
      <c r="D43" s="124" t="s">
        <v>21</v>
      </c>
      <c r="E43" s="7" t="s">
        <v>22</v>
      </c>
      <c r="F43" s="7" t="s">
        <v>22</v>
      </c>
      <c r="G43" s="7" t="s">
        <v>22</v>
      </c>
      <c r="H43" s="7" t="s">
        <v>19</v>
      </c>
      <c r="I43" s="7" t="s">
        <v>19</v>
      </c>
      <c r="J43" s="7" t="s">
        <v>22</v>
      </c>
      <c r="K43" s="7" t="s">
        <v>22</v>
      </c>
      <c r="L43" s="7" t="s">
        <v>22</v>
      </c>
      <c r="M43" s="7" t="s">
        <v>22</v>
      </c>
      <c r="N43" s="7" t="s">
        <v>22</v>
      </c>
      <c r="O43" s="7" t="s">
        <v>19</v>
      </c>
      <c r="P43" s="7" t="s">
        <v>19</v>
      </c>
      <c r="Q43" s="7" t="s">
        <v>22</v>
      </c>
      <c r="R43" s="7" t="s">
        <v>22</v>
      </c>
      <c r="S43" s="7" t="s">
        <v>22</v>
      </c>
      <c r="T43" s="7" t="s">
        <v>22</v>
      </c>
      <c r="U43" s="7" t="s">
        <v>22</v>
      </c>
      <c r="V43" s="7" t="s">
        <v>19</v>
      </c>
      <c r="W43" s="7" t="s">
        <v>19</v>
      </c>
      <c r="X43" s="7" t="s">
        <v>22</v>
      </c>
      <c r="Y43" s="7" t="s">
        <v>22</v>
      </c>
      <c r="Z43" s="7" t="s">
        <v>22</v>
      </c>
      <c r="AA43" s="7" t="s">
        <v>19</v>
      </c>
      <c r="AB43" s="7" t="s">
        <v>19</v>
      </c>
      <c r="AC43" s="7" t="s">
        <v>19</v>
      </c>
      <c r="AD43" s="7" t="s">
        <v>19</v>
      </c>
      <c r="AE43" s="7" t="s">
        <v>22</v>
      </c>
      <c r="AF43" s="7" t="s">
        <v>22</v>
      </c>
      <c r="AG43" s="7" t="s">
        <v>19</v>
      </c>
      <c r="AH43" s="7" t="s">
        <v>19</v>
      </c>
      <c r="AI43" s="7" t="s">
        <v>19</v>
      </c>
      <c r="AJ43" s="10">
        <f t="shared" si="1"/>
        <v>18</v>
      </c>
      <c r="AK43" s="16">
        <f t="shared" si="2"/>
        <v>0</v>
      </c>
      <c r="AL43" s="16">
        <f t="shared" si="3"/>
        <v>0</v>
      </c>
      <c r="AM43" s="12">
        <f t="shared" si="0"/>
        <v>0</v>
      </c>
      <c r="AN43" s="17" t="str">
        <f t="shared" si="6"/>
        <v/>
      </c>
      <c r="AO43" s="18" t="str">
        <f t="shared" si="6"/>
        <v/>
      </c>
      <c r="AP43" s="19">
        <f t="shared" si="5"/>
        <v>18</v>
      </c>
      <c r="AQ43" s="188"/>
      <c r="AR43" s="189"/>
    </row>
    <row r="44" spans="1:44" x14ac:dyDescent="0.3">
      <c r="A44" s="110">
        <v>33</v>
      </c>
      <c r="B44" s="111" t="s">
        <v>60</v>
      </c>
      <c r="C44" s="140"/>
      <c r="D44" s="124" t="s">
        <v>21</v>
      </c>
      <c r="E44" s="7" t="s">
        <v>22</v>
      </c>
      <c r="F44" s="7" t="s">
        <v>22</v>
      </c>
      <c r="G44" s="7" t="s">
        <v>22</v>
      </c>
      <c r="H44" s="7" t="s">
        <v>19</v>
      </c>
      <c r="I44" s="7" t="s">
        <v>19</v>
      </c>
      <c r="J44" s="7" t="s">
        <v>22</v>
      </c>
      <c r="K44" s="7" t="s">
        <v>22</v>
      </c>
      <c r="L44" s="7" t="s">
        <v>22</v>
      </c>
      <c r="M44" s="7" t="s">
        <v>22</v>
      </c>
      <c r="N44" s="7" t="s">
        <v>22</v>
      </c>
      <c r="O44" s="7" t="s">
        <v>19</v>
      </c>
      <c r="P44" s="7" t="s">
        <v>19</v>
      </c>
      <c r="Q44" s="7" t="s">
        <v>22</v>
      </c>
      <c r="R44" s="7" t="s">
        <v>22</v>
      </c>
      <c r="S44" s="7" t="s">
        <v>22</v>
      </c>
      <c r="T44" s="7" t="s">
        <v>22</v>
      </c>
      <c r="U44" s="7" t="s">
        <v>22</v>
      </c>
      <c r="V44" s="7" t="s">
        <v>19</v>
      </c>
      <c r="W44" s="7" t="s">
        <v>19</v>
      </c>
      <c r="X44" s="7" t="s">
        <v>22</v>
      </c>
      <c r="Y44" s="7" t="s">
        <v>22</v>
      </c>
      <c r="Z44" s="7" t="s">
        <v>22</v>
      </c>
      <c r="AA44" s="7" t="s">
        <v>19</v>
      </c>
      <c r="AB44" s="7" t="s">
        <v>19</v>
      </c>
      <c r="AC44" s="7" t="s">
        <v>19</v>
      </c>
      <c r="AD44" s="7" t="s">
        <v>19</v>
      </c>
      <c r="AE44" s="7" t="s">
        <v>22</v>
      </c>
      <c r="AF44" s="7" t="s">
        <v>22</v>
      </c>
      <c r="AG44" s="7" t="s">
        <v>19</v>
      </c>
      <c r="AH44" s="7" t="s">
        <v>19</v>
      </c>
      <c r="AI44" s="7" t="s">
        <v>19</v>
      </c>
      <c r="AJ44" s="10">
        <f t="shared" si="1"/>
        <v>18</v>
      </c>
      <c r="AK44" s="16">
        <f t="shared" si="2"/>
        <v>0</v>
      </c>
      <c r="AL44" s="16">
        <f t="shared" si="3"/>
        <v>0</v>
      </c>
      <c r="AM44" s="12">
        <f t="shared" si="0"/>
        <v>0</v>
      </c>
      <c r="AN44" s="17" t="str">
        <f t="shared" si="6"/>
        <v/>
      </c>
      <c r="AO44" s="18" t="str">
        <f t="shared" si="6"/>
        <v/>
      </c>
      <c r="AP44" s="19">
        <f t="shared" si="5"/>
        <v>18</v>
      </c>
      <c r="AQ44" s="188"/>
      <c r="AR44" s="189"/>
    </row>
    <row r="45" spans="1:44" x14ac:dyDescent="0.3">
      <c r="A45" s="113">
        <v>34</v>
      </c>
      <c r="B45" s="111" t="s">
        <v>61</v>
      </c>
      <c r="C45" s="140" t="s">
        <v>55</v>
      </c>
      <c r="D45" s="124" t="s">
        <v>21</v>
      </c>
      <c r="E45" s="7" t="s">
        <v>22</v>
      </c>
      <c r="F45" s="7" t="s">
        <v>22</v>
      </c>
      <c r="G45" s="7" t="s">
        <v>22</v>
      </c>
      <c r="H45" s="7" t="s">
        <v>19</v>
      </c>
      <c r="I45" s="7" t="s">
        <v>19</v>
      </c>
      <c r="J45" s="7" t="s">
        <v>22</v>
      </c>
      <c r="K45" s="7" t="s">
        <v>22</v>
      </c>
      <c r="L45" s="7" t="s">
        <v>22</v>
      </c>
      <c r="M45" s="7" t="s">
        <v>22</v>
      </c>
      <c r="N45" s="7" t="s">
        <v>22</v>
      </c>
      <c r="O45" s="7" t="s">
        <v>19</v>
      </c>
      <c r="P45" s="7" t="s">
        <v>19</v>
      </c>
      <c r="Q45" s="7" t="s">
        <v>22</v>
      </c>
      <c r="R45" s="7" t="s">
        <v>22</v>
      </c>
      <c r="S45" s="7" t="s">
        <v>22</v>
      </c>
      <c r="T45" s="7" t="s">
        <v>22</v>
      </c>
      <c r="U45" s="7" t="s">
        <v>22</v>
      </c>
      <c r="V45" s="7" t="s">
        <v>19</v>
      </c>
      <c r="W45" s="7" t="s">
        <v>19</v>
      </c>
      <c r="X45" s="7" t="s">
        <v>22</v>
      </c>
      <c r="Y45" s="7" t="s">
        <v>22</v>
      </c>
      <c r="Z45" s="7" t="s">
        <v>22</v>
      </c>
      <c r="AA45" s="7" t="s">
        <v>19</v>
      </c>
      <c r="AB45" s="7" t="s">
        <v>19</v>
      </c>
      <c r="AC45" s="7" t="s">
        <v>19</v>
      </c>
      <c r="AD45" s="7" t="s">
        <v>19</v>
      </c>
      <c r="AE45" s="7" t="s">
        <v>22</v>
      </c>
      <c r="AF45" s="7" t="s">
        <v>22</v>
      </c>
      <c r="AG45" s="7" t="s">
        <v>19</v>
      </c>
      <c r="AH45" s="7" t="s">
        <v>19</v>
      </c>
      <c r="AI45" s="7" t="s">
        <v>19</v>
      </c>
      <c r="AJ45" s="10">
        <f t="shared" si="1"/>
        <v>18</v>
      </c>
      <c r="AK45" s="16">
        <f t="shared" si="2"/>
        <v>0</v>
      </c>
      <c r="AL45" s="16">
        <f t="shared" si="3"/>
        <v>0</v>
      </c>
      <c r="AM45" s="12">
        <f t="shared" si="0"/>
        <v>0</v>
      </c>
      <c r="AN45" s="17" t="str">
        <f t="shared" ref="AN45:AO49" si="7">IF(AK45=0,"",AK45)</f>
        <v/>
      </c>
      <c r="AO45" s="18" t="str">
        <f t="shared" si="7"/>
        <v/>
      </c>
      <c r="AP45" s="19">
        <f t="shared" si="5"/>
        <v>18</v>
      </c>
      <c r="AQ45" s="188"/>
      <c r="AR45" s="189"/>
    </row>
    <row r="46" spans="1:44" x14ac:dyDescent="0.3">
      <c r="A46" s="113">
        <v>35</v>
      </c>
      <c r="B46" s="111" t="s">
        <v>62</v>
      </c>
      <c r="C46" s="140"/>
      <c r="D46" s="124" t="s">
        <v>21</v>
      </c>
      <c r="E46" s="7" t="s">
        <v>22</v>
      </c>
      <c r="F46" s="7" t="s">
        <v>22</v>
      </c>
      <c r="G46" s="7" t="s">
        <v>22</v>
      </c>
      <c r="H46" s="7" t="s">
        <v>19</v>
      </c>
      <c r="I46" s="7" t="s">
        <v>19</v>
      </c>
      <c r="J46" s="7" t="s">
        <v>22</v>
      </c>
      <c r="K46" s="7" t="s">
        <v>22</v>
      </c>
      <c r="L46" s="7" t="s">
        <v>22</v>
      </c>
      <c r="M46" s="7" t="s">
        <v>22</v>
      </c>
      <c r="N46" s="7" t="s">
        <v>22</v>
      </c>
      <c r="O46" s="7" t="s">
        <v>19</v>
      </c>
      <c r="P46" s="7" t="s">
        <v>19</v>
      </c>
      <c r="Q46" s="7" t="s">
        <v>22</v>
      </c>
      <c r="R46" s="7" t="s">
        <v>22</v>
      </c>
      <c r="S46" s="7" t="s">
        <v>22</v>
      </c>
      <c r="T46" s="7" t="s">
        <v>22</v>
      </c>
      <c r="U46" s="7" t="s">
        <v>22</v>
      </c>
      <c r="V46" s="7" t="s">
        <v>19</v>
      </c>
      <c r="W46" s="7" t="s">
        <v>19</v>
      </c>
      <c r="X46" s="7" t="s">
        <v>22</v>
      </c>
      <c r="Y46" s="7" t="s">
        <v>22</v>
      </c>
      <c r="Z46" s="7" t="s">
        <v>22</v>
      </c>
      <c r="AA46" s="7" t="s">
        <v>19</v>
      </c>
      <c r="AB46" s="7" t="s">
        <v>19</v>
      </c>
      <c r="AC46" s="7" t="s">
        <v>19</v>
      </c>
      <c r="AD46" s="7" t="s">
        <v>19</v>
      </c>
      <c r="AE46" s="7" t="s">
        <v>22</v>
      </c>
      <c r="AF46" s="7" t="s">
        <v>22</v>
      </c>
      <c r="AG46" s="7" t="s">
        <v>19</v>
      </c>
      <c r="AH46" s="7" t="s">
        <v>19</v>
      </c>
      <c r="AI46" s="7" t="s">
        <v>19</v>
      </c>
      <c r="AJ46" s="10">
        <f t="shared" si="1"/>
        <v>18</v>
      </c>
      <c r="AK46" s="16">
        <f t="shared" si="2"/>
        <v>0</v>
      </c>
      <c r="AL46" s="16">
        <f t="shared" si="3"/>
        <v>0</v>
      </c>
      <c r="AM46" s="12">
        <f t="shared" si="0"/>
        <v>0</v>
      </c>
      <c r="AN46" s="17" t="str">
        <f t="shared" si="7"/>
        <v/>
      </c>
      <c r="AO46" s="18" t="str">
        <f t="shared" si="7"/>
        <v/>
      </c>
      <c r="AP46" s="19">
        <f t="shared" si="5"/>
        <v>18</v>
      </c>
      <c r="AQ46" s="188"/>
      <c r="AR46" s="189"/>
    </row>
    <row r="47" spans="1:44" x14ac:dyDescent="0.3">
      <c r="A47" s="113">
        <v>36</v>
      </c>
      <c r="B47" s="111" t="s">
        <v>63</v>
      </c>
      <c r="C47" s="140" t="s">
        <v>64</v>
      </c>
      <c r="D47" s="124" t="s">
        <v>21</v>
      </c>
      <c r="E47" s="7" t="s">
        <v>22</v>
      </c>
      <c r="F47" s="7" t="s">
        <v>22</v>
      </c>
      <c r="G47" s="7" t="s">
        <v>22</v>
      </c>
      <c r="H47" s="7" t="s">
        <v>19</v>
      </c>
      <c r="I47" s="7" t="s">
        <v>19</v>
      </c>
      <c r="J47" s="7" t="s">
        <v>22</v>
      </c>
      <c r="K47" s="7" t="s">
        <v>22</v>
      </c>
      <c r="L47" s="7" t="s">
        <v>22</v>
      </c>
      <c r="M47" s="7" t="s">
        <v>22</v>
      </c>
      <c r="N47" s="7" t="s">
        <v>22</v>
      </c>
      <c r="O47" s="7" t="s">
        <v>19</v>
      </c>
      <c r="P47" s="7" t="s">
        <v>19</v>
      </c>
      <c r="Q47" s="7" t="s">
        <v>22</v>
      </c>
      <c r="R47" s="7" t="s">
        <v>22</v>
      </c>
      <c r="S47" s="7" t="s">
        <v>22</v>
      </c>
      <c r="T47" s="7" t="s">
        <v>22</v>
      </c>
      <c r="U47" s="7" t="s">
        <v>22</v>
      </c>
      <c r="V47" s="7" t="s">
        <v>19</v>
      </c>
      <c r="W47" s="7" t="s">
        <v>19</v>
      </c>
      <c r="X47" s="7" t="s">
        <v>22</v>
      </c>
      <c r="Y47" s="7" t="s">
        <v>22</v>
      </c>
      <c r="Z47" s="7" t="s">
        <v>22</v>
      </c>
      <c r="AA47" s="7" t="s">
        <v>19</v>
      </c>
      <c r="AB47" s="7" t="s">
        <v>19</v>
      </c>
      <c r="AC47" s="7" t="s">
        <v>19</v>
      </c>
      <c r="AD47" s="7" t="s">
        <v>19</v>
      </c>
      <c r="AE47" s="7" t="s">
        <v>22</v>
      </c>
      <c r="AF47" s="7" t="s">
        <v>22</v>
      </c>
      <c r="AG47" s="7" t="s">
        <v>19</v>
      </c>
      <c r="AH47" s="7" t="s">
        <v>19</v>
      </c>
      <c r="AI47" s="7" t="s">
        <v>19</v>
      </c>
      <c r="AJ47" s="10">
        <f t="shared" si="1"/>
        <v>18</v>
      </c>
      <c r="AK47" s="16">
        <f t="shared" si="2"/>
        <v>0</v>
      </c>
      <c r="AL47" s="16">
        <f t="shared" si="3"/>
        <v>0</v>
      </c>
      <c r="AM47" s="12">
        <f t="shared" si="0"/>
        <v>0</v>
      </c>
      <c r="AN47" s="17" t="str">
        <f t="shared" si="7"/>
        <v/>
      </c>
      <c r="AO47" s="18" t="str">
        <f t="shared" si="7"/>
        <v/>
      </c>
      <c r="AP47" s="19">
        <f t="shared" si="5"/>
        <v>18</v>
      </c>
      <c r="AQ47" s="188"/>
      <c r="AR47" s="189"/>
    </row>
    <row r="48" spans="1:44" x14ac:dyDescent="0.3">
      <c r="A48" s="110">
        <v>37</v>
      </c>
      <c r="B48" s="111" t="s">
        <v>65</v>
      </c>
      <c r="C48" s="116"/>
      <c r="D48" s="124" t="s">
        <v>21</v>
      </c>
      <c r="E48" s="7" t="s">
        <v>22</v>
      </c>
      <c r="F48" s="7" t="s">
        <v>22</v>
      </c>
      <c r="G48" s="7" t="s">
        <v>22</v>
      </c>
      <c r="H48" s="7" t="s">
        <v>19</v>
      </c>
      <c r="I48" s="7" t="s">
        <v>19</v>
      </c>
      <c r="J48" s="7" t="s">
        <v>22</v>
      </c>
      <c r="K48" s="7" t="s">
        <v>22</v>
      </c>
      <c r="L48" s="7" t="s">
        <v>22</v>
      </c>
      <c r="M48" s="7" t="s">
        <v>22</v>
      </c>
      <c r="N48" s="7" t="s">
        <v>22</v>
      </c>
      <c r="O48" s="7" t="s">
        <v>19</v>
      </c>
      <c r="P48" s="7" t="s">
        <v>19</v>
      </c>
      <c r="Q48" s="7" t="s">
        <v>22</v>
      </c>
      <c r="R48" s="7" t="s">
        <v>22</v>
      </c>
      <c r="S48" s="7" t="s">
        <v>22</v>
      </c>
      <c r="T48" s="7" t="s">
        <v>22</v>
      </c>
      <c r="U48" s="7" t="s">
        <v>22</v>
      </c>
      <c r="V48" s="7" t="s">
        <v>19</v>
      </c>
      <c r="W48" s="7" t="s">
        <v>19</v>
      </c>
      <c r="X48" s="7" t="s">
        <v>22</v>
      </c>
      <c r="Y48" s="7" t="s">
        <v>22</v>
      </c>
      <c r="Z48" s="7" t="s">
        <v>22</v>
      </c>
      <c r="AA48" s="7" t="s">
        <v>19</v>
      </c>
      <c r="AB48" s="7" t="s">
        <v>19</v>
      </c>
      <c r="AC48" s="7" t="s">
        <v>19</v>
      </c>
      <c r="AD48" s="7" t="s">
        <v>19</v>
      </c>
      <c r="AE48" s="7" t="s">
        <v>22</v>
      </c>
      <c r="AF48" s="7" t="s">
        <v>22</v>
      </c>
      <c r="AG48" s="7" t="s">
        <v>19</v>
      </c>
      <c r="AH48" s="7" t="s">
        <v>19</v>
      </c>
      <c r="AI48" s="7" t="s">
        <v>19</v>
      </c>
      <c r="AJ48" s="10">
        <f t="shared" si="1"/>
        <v>18</v>
      </c>
      <c r="AK48" s="16">
        <f t="shared" si="2"/>
        <v>0</v>
      </c>
      <c r="AL48" s="16">
        <f t="shared" si="3"/>
        <v>0</v>
      </c>
      <c r="AM48" s="12">
        <f t="shared" si="0"/>
        <v>0</v>
      </c>
      <c r="AN48" s="17" t="str">
        <f t="shared" si="7"/>
        <v/>
      </c>
      <c r="AO48" s="18" t="str">
        <f t="shared" si="7"/>
        <v/>
      </c>
      <c r="AP48" s="19">
        <f t="shared" si="5"/>
        <v>18</v>
      </c>
      <c r="AQ48" s="188"/>
      <c r="AR48" s="189"/>
    </row>
    <row r="49" spans="1:44" ht="15" thickBot="1" x14ac:dyDescent="0.35">
      <c r="A49" s="113">
        <v>38</v>
      </c>
      <c r="B49" s="111" t="s">
        <v>66</v>
      </c>
      <c r="C49" s="116"/>
      <c r="D49" s="124" t="s">
        <v>21</v>
      </c>
      <c r="E49" s="7" t="s">
        <v>22</v>
      </c>
      <c r="F49" s="7" t="s">
        <v>22</v>
      </c>
      <c r="G49" s="7" t="s">
        <v>22</v>
      </c>
      <c r="H49" s="7" t="s">
        <v>19</v>
      </c>
      <c r="I49" s="7" t="s">
        <v>19</v>
      </c>
      <c r="J49" s="7" t="s">
        <v>22</v>
      </c>
      <c r="K49" s="7" t="s">
        <v>22</v>
      </c>
      <c r="L49" s="7" t="s">
        <v>22</v>
      </c>
      <c r="M49" s="7" t="s">
        <v>22</v>
      </c>
      <c r="N49" s="7" t="s">
        <v>22</v>
      </c>
      <c r="O49" s="7" t="s">
        <v>19</v>
      </c>
      <c r="P49" s="7" t="s">
        <v>19</v>
      </c>
      <c r="Q49" s="7" t="s">
        <v>22</v>
      </c>
      <c r="R49" s="7" t="s">
        <v>22</v>
      </c>
      <c r="S49" s="7" t="s">
        <v>22</v>
      </c>
      <c r="T49" s="7" t="s">
        <v>22</v>
      </c>
      <c r="U49" s="7" t="s">
        <v>22</v>
      </c>
      <c r="V49" s="7" t="s">
        <v>19</v>
      </c>
      <c r="W49" s="7" t="s">
        <v>19</v>
      </c>
      <c r="X49" s="7" t="s">
        <v>22</v>
      </c>
      <c r="Y49" s="7" t="s">
        <v>22</v>
      </c>
      <c r="Z49" s="7" t="s">
        <v>22</v>
      </c>
      <c r="AA49" s="7" t="s">
        <v>19</v>
      </c>
      <c r="AB49" s="7" t="s">
        <v>19</v>
      </c>
      <c r="AC49" s="7" t="s">
        <v>19</v>
      </c>
      <c r="AD49" s="7" t="s">
        <v>19</v>
      </c>
      <c r="AE49" s="7" t="s">
        <v>22</v>
      </c>
      <c r="AF49" s="7" t="s">
        <v>22</v>
      </c>
      <c r="AG49" s="7" t="s">
        <v>19</v>
      </c>
      <c r="AH49" s="7" t="s">
        <v>19</v>
      </c>
      <c r="AI49" s="7" t="s">
        <v>19</v>
      </c>
      <c r="AJ49" s="10">
        <f t="shared" si="1"/>
        <v>18</v>
      </c>
      <c r="AK49" s="16">
        <f t="shared" si="2"/>
        <v>0</v>
      </c>
      <c r="AL49" s="16">
        <f t="shared" si="3"/>
        <v>0</v>
      </c>
      <c r="AM49" s="12">
        <f t="shared" si="0"/>
        <v>0</v>
      </c>
      <c r="AN49" s="17" t="str">
        <f t="shared" si="7"/>
        <v/>
      </c>
      <c r="AO49" s="18" t="str">
        <f t="shared" si="7"/>
        <v/>
      </c>
      <c r="AP49" s="19">
        <f t="shared" si="5"/>
        <v>18</v>
      </c>
      <c r="AQ49" s="188"/>
      <c r="AR49" s="189"/>
    </row>
    <row r="50" spans="1:44" ht="15" hidden="1" customHeight="1" x14ac:dyDescent="0.3">
      <c r="A50" s="113">
        <v>39</v>
      </c>
      <c r="B50" s="111"/>
      <c r="C50" s="116"/>
      <c r="D50" s="74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20"/>
      <c r="AJ50" s="95"/>
      <c r="AK50" s="95"/>
      <c r="AL50" s="95"/>
      <c r="AM50" s="95"/>
      <c r="AN50" s="13" t="str">
        <f t="shared" ref="AN50:AN66" si="8">IF(AK50=0,"",AK50)</f>
        <v/>
      </c>
      <c r="AO50" s="14" t="str">
        <f t="shared" ref="AO50:AO66" si="9">IF(AL50=0,"",AL50)</f>
        <v/>
      </c>
      <c r="AP50" s="15">
        <f t="shared" ref="AP50:AP66" si="10">COUNTIF(E50:AI50,"+")</f>
        <v>0</v>
      </c>
      <c r="AQ50" s="188"/>
      <c r="AR50" s="189"/>
    </row>
    <row r="51" spans="1:44" ht="15" hidden="1" customHeight="1" x14ac:dyDescent="0.3">
      <c r="A51" s="113">
        <v>40</v>
      </c>
      <c r="B51" s="111"/>
      <c r="C51" s="116"/>
      <c r="D51" s="74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20"/>
      <c r="AJ51" s="95"/>
      <c r="AK51" s="95"/>
      <c r="AL51" s="95"/>
      <c r="AM51" s="95"/>
      <c r="AN51" s="13" t="str">
        <f t="shared" si="8"/>
        <v/>
      </c>
      <c r="AO51" s="14" t="str">
        <f t="shared" si="9"/>
        <v/>
      </c>
      <c r="AP51" s="15">
        <f t="shared" si="10"/>
        <v>0</v>
      </c>
      <c r="AQ51" s="188"/>
      <c r="AR51" s="189"/>
    </row>
    <row r="52" spans="1:44" ht="15" hidden="1" customHeight="1" x14ac:dyDescent="0.3">
      <c r="A52" s="110">
        <v>41</v>
      </c>
      <c r="B52" s="111"/>
      <c r="C52" s="116"/>
      <c r="D52" s="74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20"/>
      <c r="AJ52" s="95"/>
      <c r="AK52" s="95"/>
      <c r="AL52" s="95"/>
      <c r="AM52" s="95"/>
      <c r="AN52" s="13" t="str">
        <f t="shared" si="8"/>
        <v/>
      </c>
      <c r="AO52" s="14" t="str">
        <f t="shared" si="9"/>
        <v/>
      </c>
      <c r="AP52" s="15">
        <f t="shared" si="10"/>
        <v>0</v>
      </c>
      <c r="AQ52" s="188"/>
      <c r="AR52" s="189"/>
    </row>
    <row r="53" spans="1:44" ht="15" hidden="1" customHeight="1" x14ac:dyDescent="0.3">
      <c r="A53" s="113">
        <v>42</v>
      </c>
      <c r="B53" s="111"/>
      <c r="C53" s="116"/>
      <c r="D53" s="74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20"/>
      <c r="AJ53" s="95"/>
      <c r="AK53" s="95"/>
      <c r="AL53" s="95"/>
      <c r="AM53" s="95"/>
      <c r="AN53" s="13" t="str">
        <f t="shared" si="8"/>
        <v/>
      </c>
      <c r="AO53" s="14" t="str">
        <f t="shared" si="9"/>
        <v/>
      </c>
      <c r="AP53" s="15">
        <f t="shared" si="10"/>
        <v>0</v>
      </c>
      <c r="AQ53" s="188"/>
      <c r="AR53" s="189"/>
    </row>
    <row r="54" spans="1:44" ht="15" hidden="1" customHeight="1" x14ac:dyDescent="0.3">
      <c r="A54" s="113">
        <v>43</v>
      </c>
      <c r="B54" s="111"/>
      <c r="C54" s="116"/>
      <c r="D54" s="74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20"/>
      <c r="AJ54" s="95"/>
      <c r="AK54" s="95"/>
      <c r="AL54" s="95"/>
      <c r="AM54" s="95"/>
      <c r="AN54" s="13" t="str">
        <f t="shared" si="8"/>
        <v/>
      </c>
      <c r="AO54" s="14" t="str">
        <f t="shared" si="9"/>
        <v/>
      </c>
      <c r="AP54" s="15">
        <f t="shared" si="10"/>
        <v>0</v>
      </c>
      <c r="AQ54" s="188"/>
      <c r="AR54" s="189"/>
    </row>
    <row r="55" spans="1:44" ht="15" hidden="1" customHeight="1" x14ac:dyDescent="0.3">
      <c r="A55" s="113">
        <v>44</v>
      </c>
      <c r="B55" s="111"/>
      <c r="C55" s="116"/>
      <c r="D55" s="74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20"/>
      <c r="AJ55" s="95"/>
      <c r="AK55" s="95"/>
      <c r="AL55" s="95"/>
      <c r="AM55" s="95"/>
      <c r="AN55" s="13" t="str">
        <f t="shared" si="8"/>
        <v/>
      </c>
      <c r="AO55" s="14" t="str">
        <f t="shared" si="9"/>
        <v/>
      </c>
      <c r="AP55" s="15">
        <f t="shared" si="10"/>
        <v>0</v>
      </c>
      <c r="AQ55" s="188"/>
      <c r="AR55" s="189"/>
    </row>
    <row r="56" spans="1:44" ht="15" hidden="1" customHeight="1" x14ac:dyDescent="0.3">
      <c r="A56" s="110">
        <v>45</v>
      </c>
      <c r="B56" s="111"/>
      <c r="C56" s="116"/>
      <c r="D56" s="74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20"/>
      <c r="AJ56" s="95"/>
      <c r="AK56" s="95"/>
      <c r="AL56" s="95"/>
      <c r="AM56" s="95"/>
      <c r="AN56" s="13" t="str">
        <f t="shared" si="8"/>
        <v/>
      </c>
      <c r="AO56" s="14" t="str">
        <f t="shared" si="9"/>
        <v/>
      </c>
      <c r="AP56" s="15">
        <f t="shared" si="10"/>
        <v>0</v>
      </c>
      <c r="AQ56" s="188"/>
      <c r="AR56" s="189"/>
    </row>
    <row r="57" spans="1:44" ht="15" hidden="1" customHeight="1" x14ac:dyDescent="0.3">
      <c r="A57" s="113">
        <v>46</v>
      </c>
      <c r="B57" s="111"/>
      <c r="C57" s="116"/>
      <c r="D57" s="74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20"/>
      <c r="AJ57" s="95"/>
      <c r="AK57" s="95"/>
      <c r="AL57" s="95"/>
      <c r="AM57" s="95"/>
      <c r="AN57" s="13" t="str">
        <f t="shared" si="8"/>
        <v/>
      </c>
      <c r="AO57" s="14" t="str">
        <f t="shared" si="9"/>
        <v/>
      </c>
      <c r="AP57" s="15">
        <f t="shared" si="10"/>
        <v>0</v>
      </c>
      <c r="AQ57" s="188"/>
      <c r="AR57" s="189"/>
    </row>
    <row r="58" spans="1:44" ht="15" hidden="1" customHeight="1" x14ac:dyDescent="0.3">
      <c r="A58" s="113">
        <v>47</v>
      </c>
      <c r="B58" s="111"/>
      <c r="C58" s="116"/>
      <c r="D58" s="74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20"/>
      <c r="AJ58" s="95"/>
      <c r="AK58" s="95"/>
      <c r="AL58" s="95"/>
      <c r="AM58" s="95"/>
      <c r="AN58" s="13" t="str">
        <f t="shared" si="8"/>
        <v/>
      </c>
      <c r="AO58" s="14" t="str">
        <f t="shared" si="9"/>
        <v/>
      </c>
      <c r="AP58" s="15">
        <f t="shared" si="10"/>
        <v>0</v>
      </c>
      <c r="AQ58" s="188"/>
      <c r="AR58" s="189"/>
    </row>
    <row r="59" spans="1:44" ht="15" hidden="1" customHeight="1" x14ac:dyDescent="0.3">
      <c r="A59" s="113">
        <v>48</v>
      </c>
      <c r="B59" s="111"/>
      <c r="C59" s="116"/>
      <c r="D59" s="74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20"/>
      <c r="AJ59" s="95"/>
      <c r="AK59" s="95"/>
      <c r="AL59" s="95"/>
      <c r="AM59" s="95"/>
      <c r="AN59" s="13" t="str">
        <f t="shared" si="8"/>
        <v/>
      </c>
      <c r="AO59" s="14" t="str">
        <f t="shared" si="9"/>
        <v/>
      </c>
      <c r="AP59" s="15">
        <f t="shared" si="10"/>
        <v>0</v>
      </c>
      <c r="AQ59" s="188"/>
      <c r="AR59" s="189"/>
    </row>
    <row r="60" spans="1:44" ht="15" hidden="1" customHeight="1" x14ac:dyDescent="0.3">
      <c r="A60" s="110">
        <v>49</v>
      </c>
      <c r="B60" s="111"/>
      <c r="C60" s="116"/>
      <c r="D60" s="74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20"/>
      <c r="AJ60" s="95"/>
      <c r="AK60" s="95"/>
      <c r="AL60" s="95"/>
      <c r="AM60" s="95"/>
      <c r="AN60" s="13" t="str">
        <f t="shared" si="8"/>
        <v/>
      </c>
      <c r="AO60" s="14" t="str">
        <f t="shared" si="9"/>
        <v/>
      </c>
      <c r="AP60" s="15">
        <f t="shared" si="10"/>
        <v>0</v>
      </c>
      <c r="AQ60" s="188"/>
      <c r="AR60" s="189"/>
    </row>
    <row r="61" spans="1:44" ht="15" hidden="1" customHeight="1" x14ac:dyDescent="0.3">
      <c r="A61" s="113">
        <v>50</v>
      </c>
      <c r="B61" s="111"/>
      <c r="C61" s="116"/>
      <c r="D61" s="74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20"/>
      <c r="AJ61" s="95"/>
      <c r="AK61" s="95"/>
      <c r="AL61" s="95"/>
      <c r="AM61" s="95"/>
      <c r="AN61" s="13" t="str">
        <f t="shared" si="8"/>
        <v/>
      </c>
      <c r="AO61" s="14" t="str">
        <f t="shared" si="9"/>
        <v/>
      </c>
      <c r="AP61" s="15">
        <f t="shared" si="10"/>
        <v>0</v>
      </c>
      <c r="AQ61" s="188"/>
      <c r="AR61" s="189"/>
    </row>
    <row r="62" spans="1:44" ht="15" hidden="1" customHeight="1" x14ac:dyDescent="0.3">
      <c r="A62" s="113">
        <v>51</v>
      </c>
      <c r="B62" s="111"/>
      <c r="C62" s="116"/>
      <c r="D62" s="74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20"/>
      <c r="AJ62" s="95"/>
      <c r="AK62" s="95"/>
      <c r="AL62" s="95"/>
      <c r="AM62" s="95"/>
      <c r="AN62" s="13" t="str">
        <f t="shared" si="8"/>
        <v/>
      </c>
      <c r="AO62" s="14" t="str">
        <f t="shared" si="9"/>
        <v/>
      </c>
      <c r="AP62" s="15">
        <f t="shared" si="10"/>
        <v>0</v>
      </c>
      <c r="AQ62" s="188"/>
      <c r="AR62" s="189"/>
    </row>
    <row r="63" spans="1:44" ht="15" hidden="1" customHeight="1" x14ac:dyDescent="0.3">
      <c r="A63" s="113">
        <v>52</v>
      </c>
      <c r="B63" s="111"/>
      <c r="C63" s="116"/>
      <c r="D63" s="74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20"/>
      <c r="AJ63" s="95"/>
      <c r="AK63" s="95"/>
      <c r="AL63" s="95"/>
      <c r="AM63" s="95"/>
      <c r="AN63" s="13" t="str">
        <f t="shared" si="8"/>
        <v/>
      </c>
      <c r="AO63" s="14" t="str">
        <f t="shared" si="9"/>
        <v/>
      </c>
      <c r="AP63" s="15">
        <f t="shared" si="10"/>
        <v>0</v>
      </c>
      <c r="AQ63" s="188"/>
      <c r="AR63" s="189"/>
    </row>
    <row r="64" spans="1:44" ht="15" hidden="1" customHeight="1" x14ac:dyDescent="0.3">
      <c r="A64" s="110">
        <v>53</v>
      </c>
      <c r="B64" s="111"/>
      <c r="C64" s="116"/>
      <c r="D64" s="74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20"/>
      <c r="AJ64" s="95"/>
      <c r="AK64" s="95"/>
      <c r="AL64" s="95"/>
      <c r="AM64" s="95"/>
      <c r="AN64" s="13" t="str">
        <f t="shared" si="8"/>
        <v/>
      </c>
      <c r="AO64" s="14" t="str">
        <f t="shared" si="9"/>
        <v/>
      </c>
      <c r="AP64" s="15">
        <f t="shared" si="10"/>
        <v>0</v>
      </c>
      <c r="AQ64" s="188"/>
      <c r="AR64" s="189"/>
    </row>
    <row r="65" spans="1:44" ht="15" hidden="1" customHeight="1" x14ac:dyDescent="0.3">
      <c r="A65" s="113">
        <v>54</v>
      </c>
      <c r="B65" s="111"/>
      <c r="C65" s="116"/>
      <c r="D65" s="74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20"/>
      <c r="AJ65" s="95"/>
      <c r="AK65" s="95"/>
      <c r="AL65" s="95"/>
      <c r="AM65" s="95"/>
      <c r="AN65" s="13" t="str">
        <f t="shared" si="8"/>
        <v/>
      </c>
      <c r="AO65" s="14" t="str">
        <f t="shared" si="9"/>
        <v/>
      </c>
      <c r="AP65" s="15">
        <f t="shared" si="10"/>
        <v>0</v>
      </c>
      <c r="AQ65" s="188"/>
      <c r="AR65" s="189"/>
    </row>
    <row r="66" spans="1:44" ht="15" hidden="1" customHeight="1" thickBot="1" x14ac:dyDescent="0.35">
      <c r="A66" s="117">
        <v>55</v>
      </c>
      <c r="B66" s="118"/>
      <c r="C66" s="119"/>
      <c r="D66" s="75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21"/>
      <c r="AH66" s="21"/>
      <c r="AI66" s="22"/>
      <c r="AJ66" s="96"/>
      <c r="AK66" s="96"/>
      <c r="AL66" s="96"/>
      <c r="AM66" s="96"/>
      <c r="AN66" s="13" t="str">
        <f t="shared" si="8"/>
        <v/>
      </c>
      <c r="AO66" s="14" t="str">
        <f t="shared" si="9"/>
        <v/>
      </c>
      <c r="AP66" s="15">
        <f t="shared" si="10"/>
        <v>0</v>
      </c>
      <c r="AQ66" s="234"/>
      <c r="AR66" s="235"/>
    </row>
    <row r="67" spans="1:44" hidden="1" x14ac:dyDescent="0.3">
      <c r="A67" s="120"/>
      <c r="B67" s="121"/>
      <c r="C67" s="121"/>
      <c r="D67" s="76"/>
      <c r="E67" s="24">
        <f t="shared" ref="E67:AI67" si="11">IF(E11="В","",$B$71-E68)</f>
        <v>38</v>
      </c>
      <c r="F67" s="24">
        <f t="shared" si="11"/>
        <v>38</v>
      </c>
      <c r="G67" s="24">
        <f t="shared" si="11"/>
        <v>38</v>
      </c>
      <c r="H67" s="24" t="str">
        <f t="shared" si="11"/>
        <v/>
      </c>
      <c r="I67" s="24" t="str">
        <f t="shared" si="11"/>
        <v/>
      </c>
      <c r="J67" s="24">
        <f t="shared" si="11"/>
        <v>38</v>
      </c>
      <c r="K67" s="24">
        <f t="shared" si="11"/>
        <v>38</v>
      </c>
      <c r="L67" s="24">
        <f t="shared" si="11"/>
        <v>38</v>
      </c>
      <c r="M67" s="24">
        <f t="shared" si="11"/>
        <v>38</v>
      </c>
      <c r="N67" s="24">
        <f t="shared" si="11"/>
        <v>38</v>
      </c>
      <c r="O67" s="24" t="str">
        <f t="shared" si="11"/>
        <v/>
      </c>
      <c r="P67" s="24" t="str">
        <f t="shared" si="11"/>
        <v/>
      </c>
      <c r="Q67" s="24">
        <f t="shared" si="11"/>
        <v>38</v>
      </c>
      <c r="R67" s="24">
        <f t="shared" si="11"/>
        <v>38</v>
      </c>
      <c r="S67" s="24">
        <f t="shared" si="11"/>
        <v>38</v>
      </c>
      <c r="T67" s="24">
        <f t="shared" si="11"/>
        <v>38</v>
      </c>
      <c r="U67" s="24">
        <f t="shared" si="11"/>
        <v>38</v>
      </c>
      <c r="V67" s="24" t="str">
        <f t="shared" si="11"/>
        <v/>
      </c>
      <c r="W67" s="24" t="str">
        <f t="shared" si="11"/>
        <v/>
      </c>
      <c r="X67" s="24">
        <f t="shared" si="11"/>
        <v>38</v>
      </c>
      <c r="Y67" s="24">
        <f t="shared" si="11"/>
        <v>38</v>
      </c>
      <c r="Z67" s="24">
        <f t="shared" si="11"/>
        <v>38</v>
      </c>
      <c r="AA67" s="24" t="str">
        <f t="shared" si="11"/>
        <v/>
      </c>
      <c r="AB67" s="24" t="str">
        <f t="shared" si="11"/>
        <v/>
      </c>
      <c r="AC67" s="24" t="str">
        <f t="shared" si="11"/>
        <v/>
      </c>
      <c r="AD67" s="24" t="str">
        <f t="shared" si="11"/>
        <v/>
      </c>
      <c r="AE67" s="24">
        <f t="shared" si="11"/>
        <v>38</v>
      </c>
      <c r="AF67" s="24">
        <f t="shared" si="11"/>
        <v>38</v>
      </c>
      <c r="AG67" s="24" t="str">
        <f t="shared" si="11"/>
        <v/>
      </c>
      <c r="AH67" s="24" t="str">
        <f t="shared" si="11"/>
        <v/>
      </c>
      <c r="AI67" s="24" t="str">
        <f t="shared" si="11"/>
        <v/>
      </c>
      <c r="AJ67" s="97"/>
      <c r="AK67" s="97"/>
      <c r="AL67" s="97"/>
      <c r="AM67" s="97"/>
      <c r="AN67" s="23"/>
      <c r="AO67" s="84"/>
      <c r="AP67" s="85"/>
      <c r="AQ67" s="86"/>
      <c r="AR67" s="87"/>
    </row>
    <row r="68" spans="1:44" hidden="1" x14ac:dyDescent="0.3">
      <c r="A68" s="122"/>
      <c r="B68" s="77" t="s">
        <v>67</v>
      </c>
      <c r="C68" s="77"/>
      <c r="D68" s="77"/>
      <c r="E68" s="25">
        <f t="shared" ref="E68:AI68" si="12">IF(E11="В","",COUNTIFS($B$12:$B$66,"*",E12:E66,""))</f>
        <v>0</v>
      </c>
      <c r="F68" s="25">
        <f t="shared" si="12"/>
        <v>0</v>
      </c>
      <c r="G68" s="25">
        <f t="shared" si="12"/>
        <v>0</v>
      </c>
      <c r="H68" s="25" t="str">
        <f t="shared" si="12"/>
        <v/>
      </c>
      <c r="I68" s="25" t="str">
        <f t="shared" si="12"/>
        <v/>
      </c>
      <c r="J68" s="25">
        <f t="shared" si="12"/>
        <v>0</v>
      </c>
      <c r="K68" s="25">
        <f t="shared" si="12"/>
        <v>0</v>
      </c>
      <c r="L68" s="25">
        <f t="shared" si="12"/>
        <v>0</v>
      </c>
      <c r="M68" s="25">
        <f t="shared" si="12"/>
        <v>0</v>
      </c>
      <c r="N68" s="25">
        <f t="shared" si="12"/>
        <v>0</v>
      </c>
      <c r="O68" s="25" t="str">
        <f t="shared" si="12"/>
        <v/>
      </c>
      <c r="P68" s="25" t="str">
        <f t="shared" si="12"/>
        <v/>
      </c>
      <c r="Q68" s="25">
        <f t="shared" si="12"/>
        <v>0</v>
      </c>
      <c r="R68" s="25">
        <f t="shared" si="12"/>
        <v>0</v>
      </c>
      <c r="S68" s="25">
        <f t="shared" si="12"/>
        <v>0</v>
      </c>
      <c r="T68" s="25">
        <f t="shared" si="12"/>
        <v>0</v>
      </c>
      <c r="U68" s="25">
        <f t="shared" si="12"/>
        <v>0</v>
      </c>
      <c r="V68" s="25" t="str">
        <f t="shared" si="12"/>
        <v/>
      </c>
      <c r="W68" s="25" t="str">
        <f t="shared" si="12"/>
        <v/>
      </c>
      <c r="X68" s="25">
        <f t="shared" si="12"/>
        <v>0</v>
      </c>
      <c r="Y68" s="25">
        <f t="shared" si="12"/>
        <v>0</v>
      </c>
      <c r="Z68" s="25">
        <f t="shared" si="12"/>
        <v>0</v>
      </c>
      <c r="AA68" s="25" t="str">
        <f t="shared" si="12"/>
        <v/>
      </c>
      <c r="AB68" s="25" t="str">
        <f t="shared" si="12"/>
        <v/>
      </c>
      <c r="AC68" s="25" t="str">
        <f t="shared" si="12"/>
        <v/>
      </c>
      <c r="AD68" s="25" t="str">
        <f t="shared" si="12"/>
        <v/>
      </c>
      <c r="AE68" s="25">
        <f t="shared" si="12"/>
        <v>0</v>
      </c>
      <c r="AF68" s="25">
        <f t="shared" si="12"/>
        <v>0</v>
      </c>
      <c r="AG68" s="25" t="str">
        <f t="shared" si="12"/>
        <v/>
      </c>
      <c r="AH68" s="25" t="str">
        <f t="shared" si="12"/>
        <v/>
      </c>
      <c r="AI68" s="25" t="str">
        <f t="shared" si="12"/>
        <v/>
      </c>
      <c r="AJ68" s="29"/>
      <c r="AK68" s="29"/>
      <c r="AL68" s="29"/>
      <c r="AM68" s="29"/>
      <c r="AN68" s="27"/>
      <c r="AO68" s="26"/>
      <c r="AP68" s="28"/>
      <c r="AQ68" s="88"/>
      <c r="AR68" s="89"/>
    </row>
    <row r="69" spans="1:44" hidden="1" x14ac:dyDescent="0.3">
      <c r="A69" s="122"/>
      <c r="B69" s="77" t="s">
        <v>69</v>
      </c>
      <c r="C69" s="77"/>
      <c r="D69" s="77"/>
      <c r="E69" s="25">
        <f t="shared" ref="E69:AI69" si="13">IF(E11="В","",COUNTIFS($B$12:$B$66,"*",E12:E66,"Б"))</f>
        <v>0</v>
      </c>
      <c r="F69" s="25">
        <f t="shared" si="13"/>
        <v>0</v>
      </c>
      <c r="G69" s="25">
        <f t="shared" si="13"/>
        <v>0</v>
      </c>
      <c r="H69" s="25" t="str">
        <f t="shared" si="13"/>
        <v/>
      </c>
      <c r="I69" s="25" t="str">
        <f t="shared" si="13"/>
        <v/>
      </c>
      <c r="J69" s="25">
        <f t="shared" si="13"/>
        <v>0</v>
      </c>
      <c r="K69" s="25">
        <f t="shared" si="13"/>
        <v>0</v>
      </c>
      <c r="L69" s="25">
        <f t="shared" si="13"/>
        <v>0</v>
      </c>
      <c r="M69" s="25">
        <f t="shared" si="13"/>
        <v>0</v>
      </c>
      <c r="N69" s="25">
        <f t="shared" si="13"/>
        <v>0</v>
      </c>
      <c r="O69" s="25" t="str">
        <f t="shared" si="13"/>
        <v/>
      </c>
      <c r="P69" s="25" t="str">
        <f t="shared" si="13"/>
        <v/>
      </c>
      <c r="Q69" s="25">
        <f t="shared" si="13"/>
        <v>0</v>
      </c>
      <c r="R69" s="25">
        <f t="shared" si="13"/>
        <v>0</v>
      </c>
      <c r="S69" s="25">
        <f t="shared" si="13"/>
        <v>0</v>
      </c>
      <c r="T69" s="25">
        <f t="shared" si="13"/>
        <v>0</v>
      </c>
      <c r="U69" s="25">
        <f t="shared" si="13"/>
        <v>0</v>
      </c>
      <c r="V69" s="25" t="str">
        <f t="shared" si="13"/>
        <v/>
      </c>
      <c r="W69" s="25" t="str">
        <f t="shared" si="13"/>
        <v/>
      </c>
      <c r="X69" s="25">
        <f t="shared" si="13"/>
        <v>2</v>
      </c>
      <c r="Y69" s="25">
        <f t="shared" si="13"/>
        <v>2</v>
      </c>
      <c r="Z69" s="25">
        <f t="shared" si="13"/>
        <v>2</v>
      </c>
      <c r="AA69" s="25" t="str">
        <f t="shared" si="13"/>
        <v/>
      </c>
      <c r="AB69" s="25" t="str">
        <f t="shared" si="13"/>
        <v/>
      </c>
      <c r="AC69" s="25" t="str">
        <f t="shared" si="13"/>
        <v/>
      </c>
      <c r="AD69" s="25" t="str">
        <f t="shared" si="13"/>
        <v/>
      </c>
      <c r="AE69" s="25">
        <f t="shared" si="13"/>
        <v>1</v>
      </c>
      <c r="AF69" s="25">
        <f t="shared" si="13"/>
        <v>1</v>
      </c>
      <c r="AG69" s="25" t="str">
        <f t="shared" si="13"/>
        <v/>
      </c>
      <c r="AH69" s="25" t="str">
        <f t="shared" si="13"/>
        <v/>
      </c>
      <c r="AI69" s="25" t="str">
        <f t="shared" si="13"/>
        <v/>
      </c>
      <c r="AJ69" s="29"/>
      <c r="AK69" s="29"/>
      <c r="AL69" s="29"/>
      <c r="AM69" s="29"/>
      <c r="AN69" s="27"/>
      <c r="AO69" s="26"/>
      <c r="AP69" s="28"/>
      <c r="AQ69" s="88"/>
      <c r="AR69" s="89"/>
    </row>
    <row r="70" spans="1:44" hidden="1" x14ac:dyDescent="0.3">
      <c r="A70" s="122"/>
      <c r="B70" s="77" t="s">
        <v>70</v>
      </c>
      <c r="C70" s="77"/>
      <c r="D70" s="77"/>
      <c r="E70" s="25">
        <f t="shared" ref="E70:AI70" si="14">IF(E11="В","",COUNTIFS($B$12:$B$66,"*",E12:E66,"О"))</f>
        <v>0</v>
      </c>
      <c r="F70" s="25">
        <f t="shared" si="14"/>
        <v>0</v>
      </c>
      <c r="G70" s="25">
        <f t="shared" si="14"/>
        <v>0</v>
      </c>
      <c r="H70" s="25" t="str">
        <f t="shared" si="14"/>
        <v/>
      </c>
      <c r="I70" s="25" t="str">
        <f t="shared" si="14"/>
        <v/>
      </c>
      <c r="J70" s="25">
        <f t="shared" si="14"/>
        <v>0</v>
      </c>
      <c r="K70" s="25">
        <f t="shared" si="14"/>
        <v>0</v>
      </c>
      <c r="L70" s="25">
        <f t="shared" si="14"/>
        <v>0</v>
      </c>
      <c r="M70" s="25">
        <f t="shared" si="14"/>
        <v>0</v>
      </c>
      <c r="N70" s="25">
        <f t="shared" si="14"/>
        <v>0</v>
      </c>
      <c r="O70" s="25" t="str">
        <f t="shared" si="14"/>
        <v/>
      </c>
      <c r="P70" s="25" t="str">
        <f t="shared" si="14"/>
        <v/>
      </c>
      <c r="Q70" s="25">
        <f t="shared" si="14"/>
        <v>0</v>
      </c>
      <c r="R70" s="25">
        <f t="shared" si="14"/>
        <v>0</v>
      </c>
      <c r="S70" s="25">
        <f t="shared" si="14"/>
        <v>0</v>
      </c>
      <c r="T70" s="25">
        <f t="shared" si="14"/>
        <v>1</v>
      </c>
      <c r="U70" s="25">
        <f t="shared" si="14"/>
        <v>1</v>
      </c>
      <c r="V70" s="25" t="str">
        <f t="shared" si="14"/>
        <v/>
      </c>
      <c r="W70" s="25" t="str">
        <f t="shared" si="14"/>
        <v/>
      </c>
      <c r="X70" s="25">
        <f t="shared" si="14"/>
        <v>1</v>
      </c>
      <c r="Y70" s="25">
        <f t="shared" si="14"/>
        <v>1</v>
      </c>
      <c r="Z70" s="25">
        <f t="shared" si="14"/>
        <v>1</v>
      </c>
      <c r="AA70" s="25" t="str">
        <f t="shared" si="14"/>
        <v/>
      </c>
      <c r="AB70" s="25" t="str">
        <f t="shared" si="14"/>
        <v/>
      </c>
      <c r="AC70" s="25" t="str">
        <f t="shared" si="14"/>
        <v/>
      </c>
      <c r="AD70" s="25" t="str">
        <f t="shared" si="14"/>
        <v/>
      </c>
      <c r="AE70" s="25">
        <f t="shared" si="14"/>
        <v>0</v>
      </c>
      <c r="AF70" s="25">
        <f t="shared" si="14"/>
        <v>0</v>
      </c>
      <c r="AG70" s="25" t="str">
        <f t="shared" si="14"/>
        <v/>
      </c>
      <c r="AH70" s="25" t="str">
        <f t="shared" si="14"/>
        <v/>
      </c>
      <c r="AI70" s="25" t="str">
        <f t="shared" si="14"/>
        <v/>
      </c>
      <c r="AJ70" s="29"/>
      <c r="AK70" s="29"/>
      <c r="AL70" s="29"/>
      <c r="AM70" s="29"/>
      <c r="AN70" s="27"/>
      <c r="AO70" s="26"/>
      <c r="AP70" s="28"/>
      <c r="AQ70" s="88"/>
      <c r="AR70" s="89"/>
    </row>
    <row r="71" spans="1:44" ht="15" hidden="1" thickBot="1" x14ac:dyDescent="0.35">
      <c r="A71" s="123"/>
      <c r="B71" s="78">
        <f>COUNTA(B12:B66)</f>
        <v>38</v>
      </c>
      <c r="C71" s="78"/>
      <c r="D71" s="78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98"/>
      <c r="AK71" s="98"/>
      <c r="AL71" s="98"/>
      <c r="AM71" s="98"/>
      <c r="AN71" s="32"/>
      <c r="AO71" s="33"/>
      <c r="AP71" s="34"/>
      <c r="AQ71" s="90"/>
      <c r="AR71" s="91"/>
    </row>
    <row r="72" spans="1:44" ht="15" thickBot="1" x14ac:dyDescent="0.35">
      <c r="A72" s="166" t="s">
        <v>71</v>
      </c>
      <c r="B72" s="167"/>
      <c r="C72" s="167"/>
      <c r="D72" s="168"/>
      <c r="E72" s="37">
        <f>IF(E11="В","",E67-E69-E70)</f>
        <v>38</v>
      </c>
      <c r="F72" s="37">
        <f t="shared" ref="F72:AI72" si="15">IF(F11="В","",F67-F69-F70)</f>
        <v>38</v>
      </c>
      <c r="G72" s="37">
        <f t="shared" si="15"/>
        <v>38</v>
      </c>
      <c r="H72" s="37" t="str">
        <f t="shared" si="15"/>
        <v/>
      </c>
      <c r="I72" s="37" t="str">
        <f t="shared" si="15"/>
        <v/>
      </c>
      <c r="J72" s="37">
        <f t="shared" si="15"/>
        <v>38</v>
      </c>
      <c r="K72" s="37">
        <f t="shared" si="15"/>
        <v>38</v>
      </c>
      <c r="L72" s="37">
        <f t="shared" si="15"/>
        <v>38</v>
      </c>
      <c r="M72" s="37">
        <f t="shared" si="15"/>
        <v>38</v>
      </c>
      <c r="N72" s="37">
        <f t="shared" si="15"/>
        <v>38</v>
      </c>
      <c r="O72" s="37" t="str">
        <f t="shared" si="15"/>
        <v/>
      </c>
      <c r="P72" s="37" t="str">
        <f t="shared" si="15"/>
        <v/>
      </c>
      <c r="Q72" s="37">
        <f t="shared" si="15"/>
        <v>38</v>
      </c>
      <c r="R72" s="37">
        <f t="shared" si="15"/>
        <v>38</v>
      </c>
      <c r="S72" s="37">
        <f t="shared" si="15"/>
        <v>38</v>
      </c>
      <c r="T72" s="37">
        <f t="shared" si="15"/>
        <v>37</v>
      </c>
      <c r="U72" s="37">
        <f t="shared" si="15"/>
        <v>37</v>
      </c>
      <c r="V72" s="37" t="str">
        <f t="shared" si="15"/>
        <v/>
      </c>
      <c r="W72" s="37" t="str">
        <f t="shared" si="15"/>
        <v/>
      </c>
      <c r="X72" s="37">
        <f t="shared" si="15"/>
        <v>35</v>
      </c>
      <c r="Y72" s="37">
        <f t="shared" si="15"/>
        <v>35</v>
      </c>
      <c r="Z72" s="37">
        <f t="shared" si="15"/>
        <v>35</v>
      </c>
      <c r="AA72" s="37" t="str">
        <f t="shared" si="15"/>
        <v/>
      </c>
      <c r="AB72" s="37" t="str">
        <f t="shared" si="15"/>
        <v/>
      </c>
      <c r="AC72" s="37" t="str">
        <f t="shared" si="15"/>
        <v/>
      </c>
      <c r="AD72" s="37" t="str">
        <f t="shared" si="15"/>
        <v/>
      </c>
      <c r="AE72" s="37">
        <f t="shared" si="15"/>
        <v>37</v>
      </c>
      <c r="AF72" s="37">
        <f t="shared" si="15"/>
        <v>37</v>
      </c>
      <c r="AG72" s="37" t="str">
        <f t="shared" si="15"/>
        <v/>
      </c>
      <c r="AH72" s="37" t="str">
        <f t="shared" si="15"/>
        <v/>
      </c>
      <c r="AI72" s="38" t="str">
        <f t="shared" si="15"/>
        <v/>
      </c>
      <c r="AJ72" s="99"/>
      <c r="AK72" s="99"/>
      <c r="AL72" s="99"/>
      <c r="AM72" s="99"/>
      <c r="AN72" s="39"/>
      <c r="AO72" s="40"/>
      <c r="AP72" s="41">
        <f>SUM(AP12:AP66)</f>
        <v>671</v>
      </c>
      <c r="AQ72" s="236" t="s">
        <v>72</v>
      </c>
      <c r="AR72" s="238">
        <f>AN73+AO73+AP72</f>
        <v>684</v>
      </c>
    </row>
    <row r="73" spans="1:44" ht="15" thickBot="1" x14ac:dyDescent="0.35">
      <c r="A73" s="166" t="s">
        <v>73</v>
      </c>
      <c r="B73" s="167"/>
      <c r="C73" s="167"/>
      <c r="D73" s="168"/>
      <c r="E73" s="42">
        <f>IF(E11="В","",E69+E70)</f>
        <v>0</v>
      </c>
      <c r="F73" s="42">
        <f t="shared" ref="F73:AI73" si="16">IF(F11="В","",F69+F70)</f>
        <v>0</v>
      </c>
      <c r="G73" s="42">
        <f t="shared" si="16"/>
        <v>0</v>
      </c>
      <c r="H73" s="42" t="str">
        <f t="shared" si="16"/>
        <v/>
      </c>
      <c r="I73" s="42" t="str">
        <f t="shared" si="16"/>
        <v/>
      </c>
      <c r="J73" s="42">
        <f t="shared" si="16"/>
        <v>0</v>
      </c>
      <c r="K73" s="42">
        <f t="shared" si="16"/>
        <v>0</v>
      </c>
      <c r="L73" s="42">
        <f t="shared" si="16"/>
        <v>0</v>
      </c>
      <c r="M73" s="42">
        <f t="shared" si="16"/>
        <v>0</v>
      </c>
      <c r="N73" s="42">
        <f t="shared" si="16"/>
        <v>0</v>
      </c>
      <c r="O73" s="42" t="str">
        <f t="shared" si="16"/>
        <v/>
      </c>
      <c r="P73" s="42" t="str">
        <f t="shared" si="16"/>
        <v/>
      </c>
      <c r="Q73" s="42">
        <f t="shared" si="16"/>
        <v>0</v>
      </c>
      <c r="R73" s="42">
        <f t="shared" si="16"/>
        <v>0</v>
      </c>
      <c r="S73" s="42">
        <f t="shared" si="16"/>
        <v>0</v>
      </c>
      <c r="T73" s="42">
        <f t="shared" si="16"/>
        <v>1</v>
      </c>
      <c r="U73" s="42">
        <f t="shared" si="16"/>
        <v>1</v>
      </c>
      <c r="V73" s="42" t="str">
        <f t="shared" si="16"/>
        <v/>
      </c>
      <c r="W73" s="42" t="str">
        <f t="shared" si="16"/>
        <v/>
      </c>
      <c r="X73" s="42">
        <f t="shared" si="16"/>
        <v>3</v>
      </c>
      <c r="Y73" s="42">
        <f t="shared" si="16"/>
        <v>3</v>
      </c>
      <c r="Z73" s="42">
        <f t="shared" si="16"/>
        <v>3</v>
      </c>
      <c r="AA73" s="42" t="str">
        <f t="shared" si="16"/>
        <v/>
      </c>
      <c r="AB73" s="42" t="str">
        <f t="shared" si="16"/>
        <v/>
      </c>
      <c r="AC73" s="42" t="str">
        <f t="shared" si="16"/>
        <v/>
      </c>
      <c r="AD73" s="42" t="str">
        <f t="shared" si="16"/>
        <v/>
      </c>
      <c r="AE73" s="42">
        <f t="shared" si="16"/>
        <v>1</v>
      </c>
      <c r="AF73" s="42">
        <f t="shared" si="16"/>
        <v>1</v>
      </c>
      <c r="AG73" s="42" t="str">
        <f t="shared" si="16"/>
        <v/>
      </c>
      <c r="AH73" s="42" t="str">
        <f t="shared" si="16"/>
        <v/>
      </c>
      <c r="AI73" s="43" t="str">
        <f t="shared" si="16"/>
        <v/>
      </c>
      <c r="AJ73" s="100"/>
      <c r="AK73" s="100"/>
      <c r="AL73" s="100"/>
      <c r="AM73" s="100"/>
      <c r="AN73" s="44">
        <f>SUM(AN12:AN66)</f>
        <v>8</v>
      </c>
      <c r="AO73" s="45">
        <f>SUM(AO12:AO66)</f>
        <v>5</v>
      </c>
      <c r="AP73" s="46"/>
      <c r="AQ73" s="237"/>
      <c r="AR73" s="239"/>
    </row>
    <row r="74" spans="1:44" ht="15" thickBot="1" x14ac:dyDescent="0.35">
      <c r="A74" s="1"/>
      <c r="B74" s="2"/>
      <c r="C74" s="47"/>
      <c r="D74" s="48"/>
      <c r="E74" s="49"/>
      <c r="F74" s="172"/>
      <c r="G74" s="172"/>
      <c r="H74" s="172"/>
      <c r="I74" s="172"/>
      <c r="J74" s="172"/>
      <c r="K74" s="172"/>
      <c r="L74" s="172"/>
      <c r="M74" s="17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ht="14.4" customHeight="1" x14ac:dyDescent="0.3">
      <c r="A75" s="1"/>
      <c r="B75" s="62" t="s">
        <v>74</v>
      </c>
      <c r="C75" s="145"/>
      <c r="D75" s="145"/>
      <c r="E75" s="63"/>
      <c r="F75" s="64"/>
      <c r="G75" s="64"/>
      <c r="H75" s="64"/>
      <c r="I75" s="64"/>
      <c r="J75" s="64"/>
      <c r="K75" s="64"/>
      <c r="L75" s="64"/>
      <c r="M75" s="65"/>
      <c r="N75" s="64"/>
      <c r="O75" s="2"/>
      <c r="P75" s="2"/>
      <c r="Q75" s="2"/>
      <c r="R75" s="2"/>
      <c r="S75" s="2"/>
      <c r="T75" s="1"/>
      <c r="U75" s="173" t="s">
        <v>75</v>
      </c>
      <c r="V75" s="174"/>
      <c r="W75" s="174"/>
      <c r="X75" s="175"/>
      <c r="Y75" s="176">
        <f>(((B71-AM67)*Y77)+(Y77*AM67)-AM68)/Y77</f>
        <v>38</v>
      </c>
      <c r="Z75" s="177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23" t="s">
        <v>76</v>
      </c>
      <c r="AO75" s="224"/>
      <c r="AP75" s="225"/>
      <c r="AQ75" s="2"/>
      <c r="AR75" s="2"/>
    </row>
    <row r="76" spans="1:44" ht="15.75" customHeight="1" thickBot="1" x14ac:dyDescent="0.35">
      <c r="A76" s="50"/>
      <c r="B76" s="66"/>
      <c r="C76" s="151" t="s">
        <v>77</v>
      </c>
      <c r="D76" s="151"/>
      <c r="E76" s="66"/>
      <c r="F76" s="151" t="s">
        <v>78</v>
      </c>
      <c r="G76" s="151"/>
      <c r="H76" s="151"/>
      <c r="I76" s="151"/>
      <c r="J76" s="151"/>
      <c r="K76" s="151"/>
      <c r="L76" s="151"/>
      <c r="M76" s="151"/>
      <c r="N76" s="151"/>
      <c r="O76" s="51"/>
      <c r="P76" s="51"/>
      <c r="Q76" s="51"/>
      <c r="R76" s="51"/>
      <c r="S76" s="51"/>
      <c r="T76" s="51"/>
      <c r="U76" s="161" t="s">
        <v>79</v>
      </c>
      <c r="V76" s="162"/>
      <c r="W76" s="162"/>
      <c r="X76" s="163"/>
      <c r="Y76" s="164">
        <f>'[1]ПЕРВАЯ МЛАДШАЯ №6'!$Y$76</f>
        <v>37.277777777777779</v>
      </c>
      <c r="Z76" s="165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226" t="s">
        <v>80</v>
      </c>
      <c r="AO76" s="227"/>
      <c r="AP76" s="228"/>
      <c r="AQ76" s="51"/>
      <c r="AR76" s="51"/>
    </row>
    <row r="77" spans="1:44" ht="15" thickBot="1" x14ac:dyDescent="0.35">
      <c r="A77" s="1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2"/>
      <c r="P77" s="2"/>
      <c r="Q77" s="2"/>
      <c r="R77" s="2"/>
      <c r="S77" s="2"/>
      <c r="T77" s="2"/>
      <c r="U77" s="146" t="s">
        <v>81</v>
      </c>
      <c r="V77" s="147"/>
      <c r="W77" s="147"/>
      <c r="X77" s="148"/>
      <c r="Y77" s="149">
        <v>28</v>
      </c>
      <c r="Z77" s="150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31">
        <f>SUM(E67:AI67)</f>
        <v>684</v>
      </c>
      <c r="AO77" s="232"/>
      <c r="AP77" s="233"/>
      <c r="AQ77" s="2"/>
      <c r="AR77" s="2"/>
    </row>
    <row r="78" spans="1:44" ht="15" thickBot="1" x14ac:dyDescent="0.35">
      <c r="A78" s="1"/>
      <c r="B78" s="62" t="s">
        <v>82</v>
      </c>
      <c r="C78" s="145"/>
      <c r="D78" s="145"/>
      <c r="E78" s="63"/>
      <c r="F78" s="64"/>
      <c r="G78" s="64"/>
      <c r="H78" s="64"/>
      <c r="I78" s="64"/>
      <c r="J78" s="64"/>
      <c r="K78" s="64"/>
      <c r="L78" s="64"/>
      <c r="M78" s="65"/>
      <c r="N78" s="64"/>
      <c r="O78" s="2"/>
      <c r="P78" s="2"/>
      <c r="Q78" s="2"/>
      <c r="R78" s="2"/>
      <c r="S78" s="2"/>
      <c r="T78" s="52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2"/>
      <c r="AJ78" s="2"/>
      <c r="AK78" s="2"/>
      <c r="AL78" s="2"/>
      <c r="AM78" s="2"/>
      <c r="AN78" s="127"/>
      <c r="AO78" s="127"/>
      <c r="AP78" s="127"/>
      <c r="AQ78" s="2"/>
      <c r="AR78" s="2"/>
    </row>
    <row r="79" spans="1:44" ht="15" thickBot="1" x14ac:dyDescent="0.35">
      <c r="A79" s="50"/>
      <c r="B79" s="69"/>
      <c r="C79" s="151" t="s">
        <v>77</v>
      </c>
      <c r="D79" s="151"/>
      <c r="E79" s="66"/>
      <c r="F79" s="151" t="s">
        <v>78</v>
      </c>
      <c r="G79" s="151"/>
      <c r="H79" s="151"/>
      <c r="I79" s="151"/>
      <c r="J79" s="151"/>
      <c r="K79" s="151"/>
      <c r="L79" s="151"/>
      <c r="M79" s="151"/>
      <c r="N79" s="151"/>
      <c r="O79" s="51"/>
      <c r="P79" s="51"/>
      <c r="Q79" s="51"/>
      <c r="R79" s="51"/>
      <c r="S79" s="51"/>
      <c r="T79" s="51"/>
      <c r="U79" s="51"/>
      <c r="V79" s="51"/>
      <c r="W79" s="54"/>
      <c r="X79" s="54"/>
      <c r="Y79" s="54"/>
      <c r="Z79" s="54"/>
      <c r="AA79" s="54"/>
      <c r="AB79" s="54"/>
      <c r="AC79" s="54"/>
      <c r="AD79" s="54"/>
      <c r="AE79" s="54"/>
      <c r="AF79" s="51"/>
      <c r="AG79" s="51"/>
      <c r="AH79" s="51"/>
      <c r="AI79" s="51"/>
      <c r="AJ79" s="51"/>
      <c r="AK79" s="51"/>
      <c r="AL79" s="51"/>
      <c r="AM79" s="51"/>
      <c r="AN79" s="229" t="s">
        <v>83</v>
      </c>
      <c r="AO79" s="230"/>
      <c r="AP79" s="128">
        <f>SUMIF(C12:C66,"50%",AP12:AP66)</f>
        <v>162</v>
      </c>
      <c r="AQ79" s="51"/>
      <c r="AR79" s="51"/>
    </row>
    <row r="80" spans="1:44" ht="15" thickBot="1" x14ac:dyDescent="0.35">
      <c r="A80" s="1"/>
      <c r="B80" s="330" t="s">
        <v>85</v>
      </c>
      <c r="C80" s="331">
        <v>42794</v>
      </c>
      <c r="D80" s="332"/>
      <c r="E80" s="69"/>
      <c r="F80" s="152"/>
      <c r="G80" s="152"/>
      <c r="H80" s="152"/>
      <c r="I80" s="152"/>
      <c r="J80" s="152"/>
      <c r="K80" s="152"/>
      <c r="L80" s="152"/>
      <c r="M80" s="152"/>
      <c r="N80" s="15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21" t="s">
        <v>84</v>
      </c>
      <c r="AO80" s="222"/>
      <c r="AP80" s="129">
        <f>SUMIF(C12:C67,"0%",AP12:AP67)</f>
        <v>18</v>
      </c>
      <c r="AQ80" s="2"/>
      <c r="AR80" s="2"/>
    </row>
    <row r="81" spans="1:44" x14ac:dyDescent="0.3">
      <c r="A81" s="1"/>
      <c r="B81" s="70"/>
      <c r="C81" s="327"/>
      <c r="D81" s="328"/>
      <c r="E81" s="70"/>
      <c r="F81" s="70"/>
      <c r="G81" s="70"/>
      <c r="H81" s="70"/>
      <c r="I81" s="70"/>
      <c r="J81" s="70"/>
      <c r="K81" s="70"/>
      <c r="L81" s="70"/>
      <c r="M81" s="71"/>
      <c r="N81" s="70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1:44" x14ac:dyDescent="0.3">
      <c r="B82" s="72"/>
      <c r="C82" s="329"/>
      <c r="D82" s="329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56"/>
      <c r="AD82" s="56"/>
      <c r="AE82" s="56"/>
      <c r="AF82" s="56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1:44" x14ac:dyDescent="0.3">
      <c r="E83" s="1"/>
      <c r="F83" s="1"/>
      <c r="G83" s="1"/>
      <c r="H83" s="1"/>
      <c r="I83" s="1"/>
      <c r="J83" s="1"/>
      <c r="K83" s="1"/>
      <c r="L83" s="1"/>
      <c r="M83" s="1"/>
      <c r="N83" s="1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56"/>
      <c r="AD83" s="56"/>
      <c r="AE83" s="56"/>
      <c r="AF83" s="56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1:44" x14ac:dyDescent="0.3"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56"/>
      <c r="AD84" s="58"/>
      <c r="AE84" s="58"/>
      <c r="AF84" s="56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1:44" x14ac:dyDescent="0.3"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56"/>
      <c r="AD85" s="56"/>
      <c r="AE85" s="56"/>
      <c r="AF85" s="56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</sheetData>
  <mergeCells count="113">
    <mergeCell ref="AQ1:AR1"/>
    <mergeCell ref="AN80:AO80"/>
    <mergeCell ref="AN75:AP75"/>
    <mergeCell ref="AN76:AP76"/>
    <mergeCell ref="AN79:AO79"/>
    <mergeCell ref="AN77:AP77"/>
    <mergeCell ref="AQ63:AR63"/>
    <mergeCell ref="AQ64:AR64"/>
    <mergeCell ref="AQ65:AR65"/>
    <mergeCell ref="AQ66:AR66"/>
    <mergeCell ref="AQ72:AQ73"/>
    <mergeCell ref="AR72:AR73"/>
    <mergeCell ref="AQ42:AR42"/>
    <mergeCell ref="AQ43:AR43"/>
    <mergeCell ref="AQ44:AR44"/>
    <mergeCell ref="AQ45:AR45"/>
    <mergeCell ref="AQ46:AR46"/>
    <mergeCell ref="AQ37:AR37"/>
    <mergeCell ref="AQ38:AR38"/>
    <mergeCell ref="AQ39:AR39"/>
    <mergeCell ref="AQ40:AR40"/>
    <mergeCell ref="AQ41:AR41"/>
    <mergeCell ref="AQ32:AR32"/>
    <mergeCell ref="AQ33:AR33"/>
    <mergeCell ref="AQ34:AR34"/>
    <mergeCell ref="AQ35:AR35"/>
    <mergeCell ref="AQ36:AR36"/>
    <mergeCell ref="AQ27:AR27"/>
    <mergeCell ref="AQ28:AR28"/>
    <mergeCell ref="AQ29:AR29"/>
    <mergeCell ref="AQ30:AR30"/>
    <mergeCell ref="AQ31:AR31"/>
    <mergeCell ref="AQ22:AR22"/>
    <mergeCell ref="AQ23:AR23"/>
    <mergeCell ref="AQ24:AR24"/>
    <mergeCell ref="AQ25:AR25"/>
    <mergeCell ref="AQ26:AR26"/>
    <mergeCell ref="AQ17:AR17"/>
    <mergeCell ref="AQ18:AR18"/>
    <mergeCell ref="AQ19:AR19"/>
    <mergeCell ref="AQ20:AR20"/>
    <mergeCell ref="AQ21:AR21"/>
    <mergeCell ref="AQ12:AR12"/>
    <mergeCell ref="AQ13:AR13"/>
    <mergeCell ref="AQ14:AR14"/>
    <mergeCell ref="AQ15:AR15"/>
    <mergeCell ref="AQ16:AR16"/>
    <mergeCell ref="D3:O3"/>
    <mergeCell ref="D2:N2"/>
    <mergeCell ref="AQ9:AR11"/>
    <mergeCell ref="AN9:AO9"/>
    <mergeCell ref="AP9:AP11"/>
    <mergeCell ref="AN10:AN11"/>
    <mergeCell ref="AO10:AO11"/>
    <mergeCell ref="D5:O5"/>
    <mergeCell ref="D6:O6"/>
    <mergeCell ref="D7:O7"/>
    <mergeCell ref="D8:O8"/>
    <mergeCell ref="D4:N4"/>
    <mergeCell ref="AO2:AP2"/>
    <mergeCell ref="AO3:AP3"/>
    <mergeCell ref="AO4:AP4"/>
    <mergeCell ref="AO5:AP5"/>
    <mergeCell ref="AO6:AP6"/>
    <mergeCell ref="AO7:AP7"/>
    <mergeCell ref="AO8:AP8"/>
    <mergeCell ref="AQ61:AR61"/>
    <mergeCell ref="AQ62:AR62"/>
    <mergeCell ref="AQ47:AR47"/>
    <mergeCell ref="AQ48:AR48"/>
    <mergeCell ref="AQ49:AR49"/>
    <mergeCell ref="AQ50:AR50"/>
    <mergeCell ref="AQ51:AR51"/>
    <mergeCell ref="AQ52:AR52"/>
    <mergeCell ref="AQ53:AR53"/>
    <mergeCell ref="AQ54:AR54"/>
    <mergeCell ref="AQ55:AR55"/>
    <mergeCell ref="AQ56:AR56"/>
    <mergeCell ref="AQ57:AR57"/>
    <mergeCell ref="AQ58:AR58"/>
    <mergeCell ref="AQ59:AR59"/>
    <mergeCell ref="AQ60:AR60"/>
    <mergeCell ref="AO1:AP1"/>
    <mergeCell ref="AI2:AN2"/>
    <mergeCell ref="AI3:AN3"/>
    <mergeCell ref="AI4:AN5"/>
    <mergeCell ref="AI6:AN6"/>
    <mergeCell ref="AI7:AN7"/>
    <mergeCell ref="AI8:AN8"/>
    <mergeCell ref="F76:N76"/>
    <mergeCell ref="U76:X76"/>
    <mergeCell ref="Y76:Z76"/>
    <mergeCell ref="E9:AI9"/>
    <mergeCell ref="F74:M74"/>
    <mergeCell ref="U75:X75"/>
    <mergeCell ref="Y75:Z75"/>
    <mergeCell ref="AH1:AN1"/>
    <mergeCell ref="C81:D81"/>
    <mergeCell ref="U77:X77"/>
    <mergeCell ref="Y77:Z77"/>
    <mergeCell ref="F79:N79"/>
    <mergeCell ref="F80:N80"/>
    <mergeCell ref="C78:D78"/>
    <mergeCell ref="C79:D79"/>
    <mergeCell ref="C80:D80"/>
    <mergeCell ref="A73:D73"/>
    <mergeCell ref="A9:A11"/>
    <mergeCell ref="B9:B11"/>
    <mergeCell ref="C9:C11"/>
    <mergeCell ref="D9:D11"/>
    <mergeCell ref="A72:D72"/>
    <mergeCell ref="C75:D75"/>
    <mergeCell ref="C76:D76"/>
  </mergeCells>
  <pageMargins left="0" right="0" top="0" bottom="0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9"/>
  <sheetViews>
    <sheetView tabSelected="1" topLeftCell="A7" workbookViewId="0">
      <selection activeCell="B1" sqref="B1"/>
    </sheetView>
  </sheetViews>
  <sheetFormatPr defaultRowHeight="14.4" x14ac:dyDescent="0.3"/>
  <cols>
    <col min="1" max="1" width="4.109375" customWidth="1"/>
    <col min="2" max="2" width="16.21875" customWidth="1"/>
    <col min="3" max="3" width="5.77734375" customWidth="1"/>
    <col min="4" max="4" width="13.88671875" customWidth="1"/>
    <col min="5" max="5" width="5.33203125" customWidth="1"/>
    <col min="6" max="6" width="4.21875" customWidth="1"/>
    <col min="7" max="7" width="3.88671875" customWidth="1"/>
    <col min="8" max="8" width="4.88671875" customWidth="1"/>
    <col min="9" max="9" width="4.109375" customWidth="1"/>
    <col min="10" max="10" width="3.77734375" customWidth="1"/>
    <col min="11" max="12" width="4.44140625" customWidth="1"/>
    <col min="13" max="13" width="4.5546875" customWidth="1"/>
    <col min="14" max="15" width="4.6640625" customWidth="1"/>
    <col min="16" max="16" width="4.44140625" customWidth="1"/>
    <col min="17" max="17" width="5.21875" customWidth="1"/>
    <col min="18" max="18" width="4.77734375" customWidth="1"/>
    <col min="19" max="20" width="4.88671875" customWidth="1"/>
    <col min="21" max="21" width="4.44140625" customWidth="1"/>
    <col min="22" max="22" width="5.5546875" customWidth="1"/>
    <col min="23" max="23" width="5.44140625" customWidth="1"/>
    <col min="24" max="24" width="6" customWidth="1"/>
    <col min="25" max="25" width="5.6640625" customWidth="1"/>
    <col min="26" max="26" width="5.44140625" customWidth="1"/>
    <col min="27" max="27" width="5.5546875" customWidth="1"/>
    <col min="28" max="28" width="5.109375" customWidth="1"/>
    <col min="29" max="30" width="5.33203125" customWidth="1"/>
    <col min="31" max="31" width="5.44140625" customWidth="1"/>
    <col min="32" max="32" width="5.21875" customWidth="1"/>
    <col min="33" max="33" width="5.109375" customWidth="1"/>
    <col min="34" max="34" width="5.21875" customWidth="1"/>
    <col min="35" max="35" width="4.77734375" customWidth="1"/>
    <col min="36" max="39" width="0" hidden="1" customWidth="1"/>
    <col min="40" max="40" width="4.21875" customWidth="1"/>
    <col min="41" max="41" width="5" customWidth="1"/>
    <col min="42" max="42" width="6.6640625" customWidth="1"/>
    <col min="43" max="43" width="6.77734375" customWidth="1"/>
    <col min="44" max="44" width="4.88671875" customWidth="1"/>
  </cols>
  <sheetData>
    <row r="1" spans="1:46" x14ac:dyDescent="0.3">
      <c r="A1" s="1"/>
      <c r="B1" s="134" t="s">
        <v>103</v>
      </c>
      <c r="C1" s="1"/>
    </row>
    <row r="2" spans="1:46" x14ac:dyDescent="0.3">
      <c r="A2" s="1"/>
      <c r="B2" s="1"/>
      <c r="C2" s="1"/>
    </row>
    <row r="3" spans="1:46" x14ac:dyDescent="0.3">
      <c r="A3" s="1"/>
      <c r="B3" s="1"/>
      <c r="C3" s="1"/>
    </row>
    <row r="4" spans="1:46" ht="15.6" x14ac:dyDescent="0.3">
      <c r="A4" s="1"/>
      <c r="B4" s="1"/>
      <c r="C4" s="1"/>
      <c r="G4" s="195" t="s">
        <v>0</v>
      </c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"/>
      <c r="AI4" s="2"/>
      <c r="AJ4" s="2"/>
      <c r="AK4" s="2"/>
      <c r="AL4" s="79" t="s">
        <v>86</v>
      </c>
      <c r="AQ4" s="153" t="s">
        <v>86</v>
      </c>
      <c r="AR4" s="154"/>
      <c r="AS4" s="2"/>
      <c r="AT4" s="130"/>
    </row>
    <row r="5" spans="1:46" x14ac:dyDescent="0.3">
      <c r="A5" s="1"/>
      <c r="B5" s="1"/>
      <c r="C5" s="1"/>
      <c r="G5" s="194" t="s">
        <v>1</v>
      </c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AI5" s="2" t="s">
        <v>87</v>
      </c>
      <c r="AJ5" s="2"/>
      <c r="AK5" s="2"/>
      <c r="AL5" s="80" t="s">
        <v>88</v>
      </c>
      <c r="AQ5" s="155" t="s">
        <v>88</v>
      </c>
      <c r="AR5" s="154"/>
      <c r="AS5" s="2"/>
      <c r="AT5" s="131"/>
    </row>
    <row r="6" spans="1:46" x14ac:dyDescent="0.3">
      <c r="A6" s="1"/>
      <c r="B6" s="1"/>
      <c r="C6" s="1"/>
      <c r="G6" s="213" t="s">
        <v>96</v>
      </c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3" t="s">
        <v>102</v>
      </c>
      <c r="AI6" s="325" t="s">
        <v>100</v>
      </c>
      <c r="AJ6" s="143"/>
      <c r="AK6" s="143"/>
      <c r="AL6" s="143"/>
      <c r="AM6" s="143"/>
      <c r="AN6" s="143"/>
      <c r="AO6" s="143"/>
      <c r="AP6" s="326"/>
      <c r="AQ6" s="156"/>
      <c r="AR6" s="154"/>
      <c r="AS6" s="2"/>
      <c r="AT6" s="132"/>
    </row>
    <row r="7" spans="1:46" x14ac:dyDescent="0.3">
      <c r="A7" s="1"/>
      <c r="B7" s="59" t="s">
        <v>2</v>
      </c>
      <c r="C7" s="59"/>
      <c r="D7" s="59"/>
      <c r="E7" s="59"/>
      <c r="F7" s="59"/>
      <c r="G7" s="210" t="s">
        <v>3</v>
      </c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61"/>
      <c r="AG7" s="61"/>
      <c r="AI7" s="325" t="s">
        <v>90</v>
      </c>
      <c r="AJ7" s="143"/>
      <c r="AK7" s="143"/>
      <c r="AL7" s="143"/>
      <c r="AM7" s="143"/>
      <c r="AN7" s="143"/>
      <c r="AO7" s="143"/>
      <c r="AP7" s="326"/>
      <c r="AQ7" s="156"/>
      <c r="AR7" s="154"/>
      <c r="AS7" s="2"/>
      <c r="AT7" s="132"/>
    </row>
    <row r="8" spans="1:46" x14ac:dyDescent="0.3">
      <c r="A8" s="1"/>
      <c r="B8" s="59" t="s">
        <v>4</v>
      </c>
      <c r="C8" s="59"/>
      <c r="D8" s="59"/>
      <c r="E8" s="59"/>
      <c r="F8" s="59"/>
      <c r="G8" s="211" t="s">
        <v>5</v>
      </c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61"/>
      <c r="AG8" s="61"/>
      <c r="AI8" s="49"/>
      <c r="AJ8" s="49"/>
      <c r="AK8" s="56"/>
      <c r="AL8" s="82" t="str">
        <f>'[1]ПЕРВАЯ МЛАДШАЯ №6(2)'!$AQ$8</f>
        <v>р/дней-18</v>
      </c>
      <c r="AQ8" s="157" t="str">
        <f>'[1]ПЕРВАЯ МЛАДШАЯ №6(2)'!$AQ$8</f>
        <v>р/дней-18</v>
      </c>
      <c r="AR8" s="154"/>
      <c r="AS8" s="56"/>
      <c r="AT8" s="133"/>
    </row>
    <row r="9" spans="1:46" x14ac:dyDescent="0.3">
      <c r="A9" s="1"/>
      <c r="B9" s="59" t="s">
        <v>6</v>
      </c>
      <c r="C9" s="59"/>
      <c r="D9" s="59"/>
      <c r="E9" s="59"/>
      <c r="F9" s="59"/>
      <c r="G9" s="299" t="s">
        <v>91</v>
      </c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  <c r="X9" s="299"/>
      <c r="Y9" s="299"/>
      <c r="Z9" s="299"/>
      <c r="AA9" s="92"/>
      <c r="AB9" s="92"/>
      <c r="AC9" s="92"/>
      <c r="AD9" s="92"/>
      <c r="AE9" s="92"/>
      <c r="AF9" s="61"/>
      <c r="AG9" s="61"/>
      <c r="AI9" s="49"/>
      <c r="AJ9" s="49"/>
      <c r="AK9" s="56"/>
      <c r="AL9" s="81"/>
      <c r="AQ9" s="156"/>
      <c r="AR9" s="154"/>
      <c r="AS9" s="56"/>
      <c r="AT9" s="132"/>
    </row>
    <row r="10" spans="1:46" ht="15" thickBot="1" x14ac:dyDescent="0.35">
      <c r="A10" s="1"/>
      <c r="B10" s="59" t="s">
        <v>8</v>
      </c>
      <c r="C10" s="59"/>
      <c r="D10" s="59"/>
      <c r="E10" s="59"/>
      <c r="F10" s="59"/>
      <c r="G10" s="323" t="s">
        <v>101</v>
      </c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  <c r="AA10" s="92"/>
      <c r="AB10" s="92"/>
      <c r="AC10" s="92"/>
      <c r="AD10" s="92"/>
      <c r="AE10" s="92"/>
      <c r="AF10" s="61"/>
      <c r="AG10" s="61"/>
      <c r="AI10" s="49"/>
      <c r="AJ10" s="49"/>
      <c r="AK10" s="56"/>
      <c r="AL10" s="83"/>
      <c r="AQ10" s="324"/>
      <c r="AR10" s="154"/>
      <c r="AS10" s="56"/>
      <c r="AT10" s="126"/>
    </row>
    <row r="11" spans="1:46" ht="15" thickBot="1" x14ac:dyDescent="0.35">
      <c r="A11" s="1"/>
      <c r="B11" s="1"/>
      <c r="C11" s="1"/>
      <c r="D11" s="59"/>
      <c r="E11" s="59"/>
      <c r="F11" s="59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92"/>
      <c r="AB11" s="92"/>
      <c r="AC11" s="92"/>
      <c r="AD11" s="92"/>
      <c r="AE11" s="92"/>
      <c r="AF11" s="61"/>
      <c r="AG11" s="61"/>
      <c r="AQ11" s="49"/>
      <c r="AR11" s="49"/>
      <c r="AS11" s="56"/>
      <c r="AT11" s="126"/>
    </row>
    <row r="12" spans="1:46" ht="19.2" customHeight="1" x14ac:dyDescent="0.3">
      <c r="A12" s="244" t="s">
        <v>10</v>
      </c>
      <c r="B12" s="247" t="s">
        <v>11</v>
      </c>
      <c r="C12" s="249" t="s">
        <v>12</v>
      </c>
      <c r="D12" s="251" t="s">
        <v>13</v>
      </c>
      <c r="E12" s="169" t="s">
        <v>14</v>
      </c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1"/>
      <c r="AJ12" s="254"/>
      <c r="AK12" s="255"/>
      <c r="AL12" s="256"/>
      <c r="AM12" s="316" t="s">
        <v>15</v>
      </c>
      <c r="AN12" s="202" t="s">
        <v>16</v>
      </c>
      <c r="AO12" s="319"/>
      <c r="AP12" s="320" t="s">
        <v>98</v>
      </c>
      <c r="AQ12" s="240" t="s">
        <v>97</v>
      </c>
      <c r="AR12" s="241"/>
    </row>
    <row r="13" spans="1:46" x14ac:dyDescent="0.3">
      <c r="A13" s="245"/>
      <c r="B13" s="248"/>
      <c r="C13" s="250"/>
      <c r="D13" s="252"/>
      <c r="E13" s="4">
        <v>1</v>
      </c>
      <c r="F13" s="5">
        <v>2</v>
      </c>
      <c r="G13" s="5">
        <v>3</v>
      </c>
      <c r="H13" s="5">
        <v>4</v>
      </c>
      <c r="I13" s="5">
        <v>5</v>
      </c>
      <c r="J13" s="5">
        <v>6</v>
      </c>
      <c r="K13" s="5">
        <v>7</v>
      </c>
      <c r="L13" s="5">
        <v>8</v>
      </c>
      <c r="M13" s="5">
        <v>9</v>
      </c>
      <c r="N13" s="5">
        <v>10</v>
      </c>
      <c r="O13" s="5">
        <v>11</v>
      </c>
      <c r="P13" s="5">
        <v>12</v>
      </c>
      <c r="Q13" s="5">
        <v>13</v>
      </c>
      <c r="R13" s="5">
        <v>14</v>
      </c>
      <c r="S13" s="5">
        <v>15</v>
      </c>
      <c r="T13" s="5">
        <v>16</v>
      </c>
      <c r="U13" s="5">
        <v>17</v>
      </c>
      <c r="V13" s="5">
        <v>18</v>
      </c>
      <c r="W13" s="5">
        <v>19</v>
      </c>
      <c r="X13" s="5">
        <v>20</v>
      </c>
      <c r="Y13" s="5">
        <v>21</v>
      </c>
      <c r="Z13" s="5">
        <v>22</v>
      </c>
      <c r="AA13" s="5">
        <v>23</v>
      </c>
      <c r="AB13" s="5">
        <v>24</v>
      </c>
      <c r="AC13" s="5">
        <v>25</v>
      </c>
      <c r="AD13" s="5">
        <v>26</v>
      </c>
      <c r="AE13" s="5">
        <v>27</v>
      </c>
      <c r="AF13" s="5">
        <v>28</v>
      </c>
      <c r="AG13" s="5">
        <v>29</v>
      </c>
      <c r="AH13" s="5">
        <v>30</v>
      </c>
      <c r="AI13" s="6">
        <v>31</v>
      </c>
      <c r="AJ13" s="257"/>
      <c r="AK13" s="258"/>
      <c r="AL13" s="259"/>
      <c r="AM13" s="317"/>
      <c r="AN13" s="206" t="s">
        <v>17</v>
      </c>
      <c r="AO13" s="208" t="s">
        <v>18</v>
      </c>
      <c r="AP13" s="321"/>
      <c r="AQ13" s="242"/>
      <c r="AR13" s="243"/>
    </row>
    <row r="14" spans="1:46" ht="25.8" customHeight="1" thickBot="1" x14ac:dyDescent="0.35">
      <c r="A14" s="246"/>
      <c r="B14" s="248"/>
      <c r="C14" s="250"/>
      <c r="D14" s="253"/>
      <c r="E14" s="7"/>
      <c r="F14" s="7"/>
      <c r="G14" s="7"/>
      <c r="H14" s="7" t="s">
        <v>19</v>
      </c>
      <c r="I14" s="7" t="s">
        <v>19</v>
      </c>
      <c r="J14" s="7"/>
      <c r="K14" s="7"/>
      <c r="L14" s="7"/>
      <c r="M14" s="7"/>
      <c r="N14" s="7"/>
      <c r="O14" s="7" t="s">
        <v>19</v>
      </c>
      <c r="P14" s="7" t="s">
        <v>19</v>
      </c>
      <c r="Q14" s="7"/>
      <c r="R14" s="7"/>
      <c r="S14" s="7"/>
      <c r="T14" s="7"/>
      <c r="U14" s="7"/>
      <c r="V14" s="7" t="s">
        <v>19</v>
      </c>
      <c r="W14" s="7" t="s">
        <v>19</v>
      </c>
      <c r="X14" s="7"/>
      <c r="Y14" s="7"/>
      <c r="Z14" s="7"/>
      <c r="AA14" s="7" t="s">
        <v>19</v>
      </c>
      <c r="AB14" s="7" t="s">
        <v>19</v>
      </c>
      <c r="AC14" s="7" t="s">
        <v>19</v>
      </c>
      <c r="AD14" s="7" t="s">
        <v>19</v>
      </c>
      <c r="AE14" s="7"/>
      <c r="AF14" s="7"/>
      <c r="AG14" s="7" t="s">
        <v>19</v>
      </c>
      <c r="AH14" s="7" t="s">
        <v>19</v>
      </c>
      <c r="AI14" s="7" t="s">
        <v>19</v>
      </c>
      <c r="AJ14" s="8">
        <f>31-COUNTIF(E14:AI14,"в")</f>
        <v>18</v>
      </c>
      <c r="AK14" s="9"/>
      <c r="AL14" s="9"/>
      <c r="AM14" s="318"/>
      <c r="AN14" s="207"/>
      <c r="AO14" s="209"/>
      <c r="AP14" s="322"/>
      <c r="AQ14" s="242"/>
      <c r="AR14" s="243"/>
    </row>
    <row r="15" spans="1:46" x14ac:dyDescent="0.3">
      <c r="A15" s="107">
        <v>1</v>
      </c>
      <c r="B15" s="108" t="s">
        <v>20</v>
      </c>
      <c r="C15" s="108" t="s">
        <v>92</v>
      </c>
      <c r="D15" s="109" t="s">
        <v>93</v>
      </c>
      <c r="E15" s="7" t="s">
        <v>22</v>
      </c>
      <c r="F15" s="7" t="s">
        <v>22</v>
      </c>
      <c r="G15" s="7" t="s">
        <v>22</v>
      </c>
      <c r="H15" s="7" t="s">
        <v>19</v>
      </c>
      <c r="I15" s="7" t="s">
        <v>19</v>
      </c>
      <c r="J15" s="7" t="s">
        <v>22</v>
      </c>
      <c r="K15" s="7" t="s">
        <v>22</v>
      </c>
      <c r="L15" s="7" t="s">
        <v>22</v>
      </c>
      <c r="M15" s="7" t="s">
        <v>22</v>
      </c>
      <c r="N15" s="7" t="s">
        <v>22</v>
      </c>
      <c r="O15" s="7" t="s">
        <v>19</v>
      </c>
      <c r="P15" s="7" t="s">
        <v>19</v>
      </c>
      <c r="Q15" s="7" t="s">
        <v>22</v>
      </c>
      <c r="R15" s="7" t="s">
        <v>22</v>
      </c>
      <c r="S15" s="7" t="s">
        <v>22</v>
      </c>
      <c r="T15" s="7" t="s">
        <v>22</v>
      </c>
      <c r="U15" s="7" t="s">
        <v>22</v>
      </c>
      <c r="V15" s="7" t="s">
        <v>19</v>
      </c>
      <c r="W15" s="7" t="s">
        <v>19</v>
      </c>
      <c r="X15" s="7" t="s">
        <v>22</v>
      </c>
      <c r="Y15" s="7" t="s">
        <v>22</v>
      </c>
      <c r="Z15" s="7" t="s">
        <v>22</v>
      </c>
      <c r="AA15" s="7" t="s">
        <v>19</v>
      </c>
      <c r="AB15" s="7" t="s">
        <v>19</v>
      </c>
      <c r="AC15" s="7" t="s">
        <v>19</v>
      </c>
      <c r="AD15" s="7" t="s">
        <v>19</v>
      </c>
      <c r="AE15" s="7" t="s">
        <v>22</v>
      </c>
      <c r="AF15" s="7" t="s">
        <v>22</v>
      </c>
      <c r="AG15" s="7" t="s">
        <v>19</v>
      </c>
      <c r="AH15" s="7" t="s">
        <v>19</v>
      </c>
      <c r="AI15" s="7" t="s">
        <v>19</v>
      </c>
      <c r="AJ15" s="10">
        <f>IF(B15="","?",(31-COUNTIF(E15:AI15,"в")))</f>
        <v>18</v>
      </c>
      <c r="AK15" s="11">
        <f>COUNTIF(E15:AI15,"б")</f>
        <v>0</v>
      </c>
      <c r="AL15" s="11">
        <f>COUNTIF(E15:AI15,"О")</f>
        <v>0</v>
      </c>
      <c r="AM15" s="12">
        <f t="shared" ref="AM15:AM69" si="0">IF(B15&lt;&gt;0,COUNTIF(E15:AI15,""),0)</f>
        <v>0</v>
      </c>
      <c r="AN15" s="13" t="str">
        <f>IF(AK15=0,"",AK15)</f>
        <v/>
      </c>
      <c r="AO15" s="14" t="str">
        <f>IF(AL15=0,"",AL15)</f>
        <v/>
      </c>
      <c r="AP15" s="15">
        <f>COUNTIF(E15:AI15,"+")</f>
        <v>18</v>
      </c>
      <c r="AQ15" s="262"/>
      <c r="AR15" s="263"/>
    </row>
    <row r="16" spans="1:46" x14ac:dyDescent="0.3">
      <c r="A16" s="107">
        <v>2</v>
      </c>
      <c r="B16" s="108" t="s">
        <v>25</v>
      </c>
      <c r="C16" s="108" t="s">
        <v>92</v>
      </c>
      <c r="D16" s="109" t="s">
        <v>93</v>
      </c>
      <c r="E16" s="7" t="s">
        <v>22</v>
      </c>
      <c r="F16" s="7" t="s">
        <v>22</v>
      </c>
      <c r="G16" s="7" t="s">
        <v>22</v>
      </c>
      <c r="H16" s="7" t="s">
        <v>19</v>
      </c>
      <c r="I16" s="7" t="s">
        <v>19</v>
      </c>
      <c r="J16" s="7" t="s">
        <v>22</v>
      </c>
      <c r="K16" s="7" t="s">
        <v>22</v>
      </c>
      <c r="L16" s="7" t="s">
        <v>22</v>
      </c>
      <c r="M16" s="7" t="s">
        <v>22</v>
      </c>
      <c r="N16" s="7" t="s">
        <v>22</v>
      </c>
      <c r="O16" s="7" t="s">
        <v>19</v>
      </c>
      <c r="P16" s="7" t="s">
        <v>19</v>
      </c>
      <c r="Q16" s="7" t="s">
        <v>22</v>
      </c>
      <c r="R16" s="7" t="s">
        <v>22</v>
      </c>
      <c r="S16" s="7" t="s">
        <v>22</v>
      </c>
      <c r="T16" s="7" t="s">
        <v>22</v>
      </c>
      <c r="U16" s="7" t="s">
        <v>22</v>
      </c>
      <c r="V16" s="7" t="s">
        <v>19</v>
      </c>
      <c r="W16" s="7" t="s">
        <v>19</v>
      </c>
      <c r="X16" s="7" t="s">
        <v>22</v>
      </c>
      <c r="Y16" s="7" t="s">
        <v>22</v>
      </c>
      <c r="Z16" s="7" t="s">
        <v>22</v>
      </c>
      <c r="AA16" s="7" t="s">
        <v>19</v>
      </c>
      <c r="AB16" s="7" t="s">
        <v>19</v>
      </c>
      <c r="AC16" s="7" t="s">
        <v>19</v>
      </c>
      <c r="AD16" s="7" t="s">
        <v>19</v>
      </c>
      <c r="AE16" s="7" t="s">
        <v>22</v>
      </c>
      <c r="AF16" s="7" t="s">
        <v>22</v>
      </c>
      <c r="AG16" s="7" t="s">
        <v>19</v>
      </c>
      <c r="AH16" s="7" t="s">
        <v>19</v>
      </c>
      <c r="AI16" s="7" t="s">
        <v>19</v>
      </c>
      <c r="AJ16" s="10">
        <f t="shared" ref="AJ16:AJ69" si="1">IF(B16="","?",(31-COUNTIF(E16:AI16,"в")))</f>
        <v>18</v>
      </c>
      <c r="AK16" s="16">
        <f t="shared" ref="AK16:AK69" si="2">COUNTIF(E16:AI16,"б")</f>
        <v>0</v>
      </c>
      <c r="AL16" s="16">
        <f t="shared" ref="AL16:AL69" si="3">COUNTIF(E16:AI16,"О")</f>
        <v>0</v>
      </c>
      <c r="AM16" s="12">
        <f t="shared" si="0"/>
        <v>0</v>
      </c>
      <c r="AN16" s="17" t="str">
        <f t="shared" ref="AN16:AO31" si="4">IF(AK16=0,"",AK16)</f>
        <v/>
      </c>
      <c r="AO16" s="18" t="str">
        <f t="shared" si="4"/>
        <v/>
      </c>
      <c r="AP16" s="19">
        <f t="shared" ref="AP16:AP69" si="5">COUNTIF(E16:AI16,"+")</f>
        <v>18</v>
      </c>
      <c r="AQ16" s="260"/>
      <c r="AR16" s="261"/>
    </row>
    <row r="17" spans="1:44" x14ac:dyDescent="0.3">
      <c r="A17" s="107">
        <v>3</v>
      </c>
      <c r="B17" s="108" t="s">
        <v>26</v>
      </c>
      <c r="C17" s="108" t="s">
        <v>92</v>
      </c>
      <c r="D17" s="109" t="s">
        <v>93</v>
      </c>
      <c r="E17" s="7" t="s">
        <v>22</v>
      </c>
      <c r="F17" s="7" t="s">
        <v>22</v>
      </c>
      <c r="G17" s="7" t="s">
        <v>22</v>
      </c>
      <c r="H17" s="7" t="s">
        <v>19</v>
      </c>
      <c r="I17" s="7" t="s">
        <v>19</v>
      </c>
      <c r="J17" s="7" t="s">
        <v>22</v>
      </c>
      <c r="K17" s="7" t="s">
        <v>22</v>
      </c>
      <c r="L17" s="7" t="s">
        <v>22</v>
      </c>
      <c r="M17" s="7" t="s">
        <v>22</v>
      </c>
      <c r="N17" s="7" t="s">
        <v>22</v>
      </c>
      <c r="O17" s="7" t="s">
        <v>19</v>
      </c>
      <c r="P17" s="7" t="s">
        <v>19</v>
      </c>
      <c r="Q17" s="7" t="s">
        <v>22</v>
      </c>
      <c r="R17" s="7" t="s">
        <v>22</v>
      </c>
      <c r="S17" s="7" t="s">
        <v>22</v>
      </c>
      <c r="T17" s="7" t="s">
        <v>22</v>
      </c>
      <c r="U17" s="7" t="s">
        <v>22</v>
      </c>
      <c r="V17" s="7" t="s">
        <v>19</v>
      </c>
      <c r="W17" s="7" t="s">
        <v>19</v>
      </c>
      <c r="X17" s="7" t="s">
        <v>22</v>
      </c>
      <c r="Y17" s="7" t="s">
        <v>22</v>
      </c>
      <c r="Z17" s="7" t="s">
        <v>22</v>
      </c>
      <c r="AA17" s="7" t="s">
        <v>19</v>
      </c>
      <c r="AB17" s="7" t="s">
        <v>19</v>
      </c>
      <c r="AC17" s="7" t="s">
        <v>19</v>
      </c>
      <c r="AD17" s="7" t="s">
        <v>19</v>
      </c>
      <c r="AE17" s="7" t="s">
        <v>22</v>
      </c>
      <c r="AF17" s="7" t="s">
        <v>22</v>
      </c>
      <c r="AG17" s="7" t="s">
        <v>19</v>
      </c>
      <c r="AH17" s="7" t="s">
        <v>19</v>
      </c>
      <c r="AI17" s="7" t="s">
        <v>19</v>
      </c>
      <c r="AJ17" s="10">
        <f t="shared" si="1"/>
        <v>18</v>
      </c>
      <c r="AK17" s="16">
        <f t="shared" si="2"/>
        <v>0</v>
      </c>
      <c r="AL17" s="16">
        <f t="shared" si="3"/>
        <v>0</v>
      </c>
      <c r="AM17" s="12">
        <f t="shared" si="0"/>
        <v>0</v>
      </c>
      <c r="AN17" s="17" t="str">
        <f t="shared" si="4"/>
        <v/>
      </c>
      <c r="AO17" s="18" t="str">
        <f t="shared" si="4"/>
        <v/>
      </c>
      <c r="AP17" s="19">
        <f t="shared" si="5"/>
        <v>18</v>
      </c>
      <c r="AQ17" s="260"/>
      <c r="AR17" s="261"/>
    </row>
    <row r="18" spans="1:44" ht="15" thickBot="1" x14ac:dyDescent="0.35">
      <c r="A18" s="107">
        <v>4</v>
      </c>
      <c r="B18" s="108" t="s">
        <v>27</v>
      </c>
      <c r="C18" s="108" t="s">
        <v>92</v>
      </c>
      <c r="D18" s="109" t="s">
        <v>93</v>
      </c>
      <c r="E18" s="7" t="s">
        <v>22</v>
      </c>
      <c r="F18" s="7" t="s">
        <v>22</v>
      </c>
      <c r="G18" s="7" t="s">
        <v>22</v>
      </c>
      <c r="H18" s="7" t="s">
        <v>19</v>
      </c>
      <c r="I18" s="7" t="s">
        <v>19</v>
      </c>
      <c r="J18" s="7" t="s">
        <v>22</v>
      </c>
      <c r="K18" s="7" t="s">
        <v>22</v>
      </c>
      <c r="L18" s="7" t="s">
        <v>22</v>
      </c>
      <c r="M18" s="7" t="s">
        <v>22</v>
      </c>
      <c r="N18" s="7" t="s">
        <v>22</v>
      </c>
      <c r="O18" s="7" t="s">
        <v>19</v>
      </c>
      <c r="P18" s="7" t="s">
        <v>19</v>
      </c>
      <c r="Q18" s="7" t="s">
        <v>22</v>
      </c>
      <c r="R18" s="7" t="s">
        <v>22</v>
      </c>
      <c r="S18" s="7" t="s">
        <v>22</v>
      </c>
      <c r="T18" s="7" t="s">
        <v>22</v>
      </c>
      <c r="U18" s="7" t="s">
        <v>22</v>
      </c>
      <c r="V18" s="7" t="s">
        <v>19</v>
      </c>
      <c r="W18" s="7" t="s">
        <v>19</v>
      </c>
      <c r="X18" s="7" t="s">
        <v>22</v>
      </c>
      <c r="Y18" s="7" t="s">
        <v>22</v>
      </c>
      <c r="Z18" s="7" t="s">
        <v>22</v>
      </c>
      <c r="AA18" s="7" t="s">
        <v>19</v>
      </c>
      <c r="AB18" s="7" t="s">
        <v>19</v>
      </c>
      <c r="AC18" s="7" t="s">
        <v>19</v>
      </c>
      <c r="AD18" s="7" t="s">
        <v>19</v>
      </c>
      <c r="AE18" s="7" t="s">
        <v>22</v>
      </c>
      <c r="AF18" s="7" t="s">
        <v>22</v>
      </c>
      <c r="AG18" s="7" t="s">
        <v>19</v>
      </c>
      <c r="AH18" s="7" t="s">
        <v>19</v>
      </c>
      <c r="AI18" s="7" t="s">
        <v>19</v>
      </c>
      <c r="AJ18" s="10">
        <f t="shared" si="1"/>
        <v>18</v>
      </c>
      <c r="AK18" s="16">
        <f t="shared" si="2"/>
        <v>0</v>
      </c>
      <c r="AL18" s="16">
        <f t="shared" si="3"/>
        <v>0</v>
      </c>
      <c r="AM18" s="12">
        <f t="shared" si="0"/>
        <v>0</v>
      </c>
      <c r="AN18" s="17" t="str">
        <f t="shared" si="4"/>
        <v/>
      </c>
      <c r="AO18" s="18" t="str">
        <f t="shared" si="4"/>
        <v/>
      </c>
      <c r="AP18" s="19">
        <f t="shared" si="5"/>
        <v>18</v>
      </c>
      <c r="AQ18" s="260"/>
      <c r="AR18" s="261"/>
    </row>
    <row r="19" spans="1:44" hidden="1" x14ac:dyDescent="0.3">
      <c r="A19" s="110">
        <v>5</v>
      </c>
      <c r="B19" s="111"/>
      <c r="C19" s="112"/>
      <c r="D19" s="74"/>
      <c r="E19" s="102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20"/>
      <c r="AJ19" s="10" t="str">
        <f t="shared" si="1"/>
        <v>?</v>
      </c>
      <c r="AK19" s="16">
        <f t="shared" si="2"/>
        <v>0</v>
      </c>
      <c r="AL19" s="16">
        <f t="shared" si="3"/>
        <v>0</v>
      </c>
      <c r="AM19" s="12">
        <f t="shared" si="0"/>
        <v>0</v>
      </c>
      <c r="AN19" s="17" t="str">
        <f t="shared" si="4"/>
        <v/>
      </c>
      <c r="AO19" s="18" t="str">
        <f t="shared" si="4"/>
        <v/>
      </c>
      <c r="AP19" s="19">
        <f t="shared" si="5"/>
        <v>0</v>
      </c>
      <c r="AQ19" s="260"/>
      <c r="AR19" s="261"/>
    </row>
    <row r="20" spans="1:44" hidden="1" x14ac:dyDescent="0.3">
      <c r="A20" s="113">
        <v>6</v>
      </c>
      <c r="B20" s="111"/>
      <c r="C20" s="112"/>
      <c r="D20" s="74"/>
      <c r="E20" s="102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20"/>
      <c r="AJ20" s="10" t="str">
        <f t="shared" si="1"/>
        <v>?</v>
      </c>
      <c r="AK20" s="16">
        <f t="shared" si="2"/>
        <v>0</v>
      </c>
      <c r="AL20" s="16">
        <f t="shared" si="3"/>
        <v>0</v>
      </c>
      <c r="AM20" s="12">
        <f t="shared" si="0"/>
        <v>0</v>
      </c>
      <c r="AN20" s="17" t="str">
        <f t="shared" si="4"/>
        <v/>
      </c>
      <c r="AO20" s="18" t="str">
        <f t="shared" si="4"/>
        <v/>
      </c>
      <c r="AP20" s="19">
        <f t="shared" si="5"/>
        <v>0</v>
      </c>
      <c r="AQ20" s="260"/>
      <c r="AR20" s="261"/>
    </row>
    <row r="21" spans="1:44" hidden="1" x14ac:dyDescent="0.3">
      <c r="A21" s="113">
        <v>7</v>
      </c>
      <c r="B21" s="111"/>
      <c r="C21" s="112"/>
      <c r="D21" s="74"/>
      <c r="E21" s="102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20"/>
      <c r="AJ21" s="10" t="str">
        <f t="shared" si="1"/>
        <v>?</v>
      </c>
      <c r="AK21" s="16">
        <f t="shared" si="2"/>
        <v>0</v>
      </c>
      <c r="AL21" s="16">
        <f t="shared" si="3"/>
        <v>0</v>
      </c>
      <c r="AM21" s="12">
        <f t="shared" si="0"/>
        <v>0</v>
      </c>
      <c r="AN21" s="17" t="str">
        <f t="shared" si="4"/>
        <v/>
      </c>
      <c r="AO21" s="18" t="str">
        <f t="shared" si="4"/>
        <v/>
      </c>
      <c r="AP21" s="19">
        <f t="shared" si="5"/>
        <v>0</v>
      </c>
      <c r="AQ21" s="260"/>
      <c r="AR21" s="261"/>
    </row>
    <row r="22" spans="1:44" hidden="1" x14ac:dyDescent="0.3">
      <c r="A22" s="113">
        <v>8</v>
      </c>
      <c r="B22" s="111"/>
      <c r="C22" s="112"/>
      <c r="D22" s="74"/>
      <c r="E22" s="102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20"/>
      <c r="AJ22" s="10" t="str">
        <f t="shared" si="1"/>
        <v>?</v>
      </c>
      <c r="AK22" s="16">
        <f t="shared" si="2"/>
        <v>0</v>
      </c>
      <c r="AL22" s="16">
        <f t="shared" si="3"/>
        <v>0</v>
      </c>
      <c r="AM22" s="12">
        <f t="shared" si="0"/>
        <v>0</v>
      </c>
      <c r="AN22" s="17" t="str">
        <f t="shared" si="4"/>
        <v/>
      </c>
      <c r="AO22" s="18" t="str">
        <f t="shared" si="4"/>
        <v/>
      </c>
      <c r="AP22" s="19">
        <f t="shared" si="5"/>
        <v>0</v>
      </c>
      <c r="AQ22" s="260"/>
      <c r="AR22" s="261"/>
    </row>
    <row r="23" spans="1:44" hidden="1" x14ac:dyDescent="0.3">
      <c r="A23" s="110">
        <v>9</v>
      </c>
      <c r="B23" s="111"/>
      <c r="C23" s="112"/>
      <c r="D23" s="74"/>
      <c r="E23" s="102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20"/>
      <c r="AJ23" s="10" t="str">
        <f t="shared" si="1"/>
        <v>?</v>
      </c>
      <c r="AK23" s="16">
        <f t="shared" si="2"/>
        <v>0</v>
      </c>
      <c r="AL23" s="16">
        <f t="shared" si="3"/>
        <v>0</v>
      </c>
      <c r="AM23" s="12">
        <f t="shared" si="0"/>
        <v>0</v>
      </c>
      <c r="AN23" s="17" t="str">
        <f t="shared" si="4"/>
        <v/>
      </c>
      <c r="AO23" s="18" t="str">
        <f t="shared" si="4"/>
        <v/>
      </c>
      <c r="AP23" s="19">
        <f t="shared" si="5"/>
        <v>0</v>
      </c>
      <c r="AQ23" s="260"/>
      <c r="AR23" s="261"/>
    </row>
    <row r="24" spans="1:44" hidden="1" x14ac:dyDescent="0.3">
      <c r="A24" s="113">
        <v>10</v>
      </c>
      <c r="B24" s="111"/>
      <c r="C24" s="108"/>
      <c r="D24" s="74"/>
      <c r="E24" s="102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20"/>
      <c r="AJ24" s="10" t="str">
        <f t="shared" si="1"/>
        <v>?</v>
      </c>
      <c r="AK24" s="16">
        <f t="shared" si="2"/>
        <v>0</v>
      </c>
      <c r="AL24" s="16">
        <f t="shared" si="3"/>
        <v>0</v>
      </c>
      <c r="AM24" s="12">
        <f t="shared" si="0"/>
        <v>0</v>
      </c>
      <c r="AN24" s="17" t="str">
        <f t="shared" si="4"/>
        <v/>
      </c>
      <c r="AO24" s="18" t="str">
        <f t="shared" si="4"/>
        <v/>
      </c>
      <c r="AP24" s="19">
        <f t="shared" si="5"/>
        <v>0</v>
      </c>
      <c r="AQ24" s="260"/>
      <c r="AR24" s="261"/>
    </row>
    <row r="25" spans="1:44" hidden="1" x14ac:dyDescent="0.3">
      <c r="A25" s="113">
        <v>11</v>
      </c>
      <c r="B25" s="111"/>
      <c r="C25" s="108"/>
      <c r="D25" s="74"/>
      <c r="E25" s="102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20"/>
      <c r="AJ25" s="10" t="str">
        <f t="shared" si="1"/>
        <v>?</v>
      </c>
      <c r="AK25" s="16">
        <f t="shared" si="2"/>
        <v>0</v>
      </c>
      <c r="AL25" s="16">
        <f t="shared" si="3"/>
        <v>0</v>
      </c>
      <c r="AM25" s="12">
        <f t="shared" si="0"/>
        <v>0</v>
      </c>
      <c r="AN25" s="17" t="str">
        <f t="shared" si="4"/>
        <v/>
      </c>
      <c r="AO25" s="18" t="str">
        <f t="shared" si="4"/>
        <v/>
      </c>
      <c r="AP25" s="19">
        <f t="shared" si="5"/>
        <v>0</v>
      </c>
      <c r="AQ25" s="260"/>
      <c r="AR25" s="261"/>
    </row>
    <row r="26" spans="1:44" hidden="1" x14ac:dyDescent="0.3">
      <c r="A26" s="113">
        <v>12</v>
      </c>
      <c r="B26" s="111"/>
      <c r="C26" s="108"/>
      <c r="D26" s="74"/>
      <c r="E26" s="102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20"/>
      <c r="AJ26" s="10" t="str">
        <f t="shared" si="1"/>
        <v>?</v>
      </c>
      <c r="AK26" s="16">
        <f t="shared" si="2"/>
        <v>0</v>
      </c>
      <c r="AL26" s="16">
        <f t="shared" si="3"/>
        <v>0</v>
      </c>
      <c r="AM26" s="12">
        <f t="shared" si="0"/>
        <v>0</v>
      </c>
      <c r="AN26" s="17" t="str">
        <f t="shared" si="4"/>
        <v/>
      </c>
      <c r="AO26" s="18" t="str">
        <f t="shared" si="4"/>
        <v/>
      </c>
      <c r="AP26" s="19">
        <f t="shared" si="5"/>
        <v>0</v>
      </c>
      <c r="AQ26" s="260"/>
      <c r="AR26" s="261"/>
    </row>
    <row r="27" spans="1:44" hidden="1" x14ac:dyDescent="0.3">
      <c r="A27" s="110">
        <v>13</v>
      </c>
      <c r="B27" s="111"/>
      <c r="C27" s="108"/>
      <c r="D27" s="74"/>
      <c r="E27" s="102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20"/>
      <c r="AJ27" s="10" t="str">
        <f t="shared" si="1"/>
        <v>?</v>
      </c>
      <c r="AK27" s="16">
        <f t="shared" si="2"/>
        <v>0</v>
      </c>
      <c r="AL27" s="16">
        <f t="shared" si="3"/>
        <v>0</v>
      </c>
      <c r="AM27" s="12">
        <f t="shared" si="0"/>
        <v>0</v>
      </c>
      <c r="AN27" s="17" t="str">
        <f t="shared" si="4"/>
        <v/>
      </c>
      <c r="AO27" s="18" t="str">
        <f t="shared" si="4"/>
        <v/>
      </c>
      <c r="AP27" s="19">
        <f t="shared" si="5"/>
        <v>0</v>
      </c>
      <c r="AQ27" s="260"/>
      <c r="AR27" s="261"/>
    </row>
    <row r="28" spans="1:44" hidden="1" x14ac:dyDescent="0.3">
      <c r="A28" s="113">
        <v>14</v>
      </c>
      <c r="B28" s="111"/>
      <c r="C28" s="108"/>
      <c r="D28" s="74"/>
      <c r="E28" s="102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20"/>
      <c r="AJ28" s="10" t="str">
        <f t="shared" si="1"/>
        <v>?</v>
      </c>
      <c r="AK28" s="16">
        <f t="shared" si="2"/>
        <v>0</v>
      </c>
      <c r="AL28" s="16">
        <f t="shared" si="3"/>
        <v>0</v>
      </c>
      <c r="AM28" s="12">
        <f t="shared" si="0"/>
        <v>0</v>
      </c>
      <c r="AN28" s="17" t="str">
        <f t="shared" si="4"/>
        <v/>
      </c>
      <c r="AO28" s="18" t="str">
        <f t="shared" si="4"/>
        <v/>
      </c>
      <c r="AP28" s="19">
        <f t="shared" si="5"/>
        <v>0</v>
      </c>
      <c r="AQ28" s="260"/>
      <c r="AR28" s="261"/>
    </row>
    <row r="29" spans="1:44" hidden="1" x14ac:dyDescent="0.3">
      <c r="A29" s="113">
        <v>15</v>
      </c>
      <c r="B29" s="111"/>
      <c r="C29" s="112"/>
      <c r="D29" s="74"/>
      <c r="E29" s="102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20"/>
      <c r="AJ29" s="10" t="str">
        <f t="shared" si="1"/>
        <v>?</v>
      </c>
      <c r="AK29" s="16">
        <f t="shared" si="2"/>
        <v>0</v>
      </c>
      <c r="AL29" s="16">
        <f t="shared" si="3"/>
        <v>0</v>
      </c>
      <c r="AM29" s="12">
        <f t="shared" si="0"/>
        <v>0</v>
      </c>
      <c r="AN29" s="17" t="str">
        <f t="shared" si="4"/>
        <v/>
      </c>
      <c r="AO29" s="18" t="str">
        <f t="shared" si="4"/>
        <v/>
      </c>
      <c r="AP29" s="19">
        <f t="shared" si="5"/>
        <v>0</v>
      </c>
      <c r="AQ29" s="260"/>
      <c r="AR29" s="261"/>
    </row>
    <row r="30" spans="1:44" hidden="1" x14ac:dyDescent="0.3">
      <c r="A30" s="113">
        <v>16</v>
      </c>
      <c r="B30" s="111"/>
      <c r="C30" s="112"/>
      <c r="D30" s="74"/>
      <c r="E30" s="102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20"/>
      <c r="AJ30" s="10" t="str">
        <f t="shared" si="1"/>
        <v>?</v>
      </c>
      <c r="AK30" s="16">
        <f t="shared" si="2"/>
        <v>0</v>
      </c>
      <c r="AL30" s="16">
        <f t="shared" si="3"/>
        <v>0</v>
      </c>
      <c r="AM30" s="12">
        <f t="shared" si="0"/>
        <v>0</v>
      </c>
      <c r="AN30" s="17" t="str">
        <f t="shared" si="4"/>
        <v/>
      </c>
      <c r="AO30" s="18" t="str">
        <f t="shared" si="4"/>
        <v/>
      </c>
      <c r="AP30" s="19">
        <f t="shared" si="5"/>
        <v>0</v>
      </c>
      <c r="AQ30" s="260"/>
      <c r="AR30" s="261"/>
    </row>
    <row r="31" spans="1:44" hidden="1" x14ac:dyDescent="0.3">
      <c r="A31" s="110">
        <v>17</v>
      </c>
      <c r="B31" s="111"/>
      <c r="C31" s="112"/>
      <c r="D31" s="74"/>
      <c r="E31" s="102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20"/>
      <c r="AJ31" s="10" t="str">
        <f t="shared" si="1"/>
        <v>?</v>
      </c>
      <c r="AK31" s="16">
        <f t="shared" si="2"/>
        <v>0</v>
      </c>
      <c r="AL31" s="16">
        <f t="shared" si="3"/>
        <v>0</v>
      </c>
      <c r="AM31" s="12">
        <f t="shared" si="0"/>
        <v>0</v>
      </c>
      <c r="AN31" s="17" t="str">
        <f t="shared" si="4"/>
        <v/>
      </c>
      <c r="AO31" s="18" t="str">
        <f t="shared" si="4"/>
        <v/>
      </c>
      <c r="AP31" s="19">
        <f t="shared" si="5"/>
        <v>0</v>
      </c>
      <c r="AQ31" s="260"/>
      <c r="AR31" s="261"/>
    </row>
    <row r="32" spans="1:44" hidden="1" x14ac:dyDescent="0.3">
      <c r="A32" s="113">
        <v>18</v>
      </c>
      <c r="B32" s="111"/>
      <c r="C32" s="114"/>
      <c r="D32" s="74"/>
      <c r="E32" s="102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20"/>
      <c r="AJ32" s="10" t="str">
        <f t="shared" si="1"/>
        <v>?</v>
      </c>
      <c r="AK32" s="16">
        <f t="shared" si="2"/>
        <v>0</v>
      </c>
      <c r="AL32" s="16">
        <f t="shared" si="3"/>
        <v>0</v>
      </c>
      <c r="AM32" s="12">
        <f t="shared" si="0"/>
        <v>0</v>
      </c>
      <c r="AN32" s="17" t="str">
        <f t="shared" ref="AN32:AO47" si="6">IF(AK32=0,"",AK32)</f>
        <v/>
      </c>
      <c r="AO32" s="18" t="str">
        <f t="shared" si="6"/>
        <v/>
      </c>
      <c r="AP32" s="19">
        <f t="shared" si="5"/>
        <v>0</v>
      </c>
      <c r="AQ32" s="260"/>
      <c r="AR32" s="261"/>
    </row>
    <row r="33" spans="1:44" hidden="1" x14ac:dyDescent="0.3">
      <c r="A33" s="113">
        <v>19</v>
      </c>
      <c r="B33" s="111"/>
      <c r="C33" s="115"/>
      <c r="D33" s="74"/>
      <c r="E33" s="102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20"/>
      <c r="AJ33" s="10" t="str">
        <f t="shared" si="1"/>
        <v>?</v>
      </c>
      <c r="AK33" s="16">
        <f t="shared" si="2"/>
        <v>0</v>
      </c>
      <c r="AL33" s="16">
        <f t="shared" si="3"/>
        <v>0</v>
      </c>
      <c r="AM33" s="12">
        <f t="shared" si="0"/>
        <v>0</v>
      </c>
      <c r="AN33" s="17" t="str">
        <f t="shared" si="6"/>
        <v/>
      </c>
      <c r="AO33" s="18" t="str">
        <f t="shared" si="6"/>
        <v/>
      </c>
      <c r="AP33" s="19">
        <f t="shared" si="5"/>
        <v>0</v>
      </c>
      <c r="AQ33" s="260"/>
      <c r="AR33" s="261"/>
    </row>
    <row r="34" spans="1:44" hidden="1" x14ac:dyDescent="0.3">
      <c r="A34" s="113">
        <v>20</v>
      </c>
      <c r="B34" s="111"/>
      <c r="C34" s="114"/>
      <c r="D34" s="74"/>
      <c r="E34" s="102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20"/>
      <c r="AJ34" s="10" t="str">
        <f t="shared" si="1"/>
        <v>?</v>
      </c>
      <c r="AK34" s="16">
        <f t="shared" si="2"/>
        <v>0</v>
      </c>
      <c r="AL34" s="16">
        <f t="shared" si="3"/>
        <v>0</v>
      </c>
      <c r="AM34" s="12">
        <f t="shared" si="0"/>
        <v>0</v>
      </c>
      <c r="AN34" s="17" t="str">
        <f t="shared" si="6"/>
        <v/>
      </c>
      <c r="AO34" s="18" t="str">
        <f t="shared" si="6"/>
        <v/>
      </c>
      <c r="AP34" s="19">
        <f t="shared" si="5"/>
        <v>0</v>
      </c>
      <c r="AQ34" s="260"/>
      <c r="AR34" s="261"/>
    </row>
    <row r="35" spans="1:44" hidden="1" x14ac:dyDescent="0.3">
      <c r="A35" s="110">
        <v>21</v>
      </c>
      <c r="B35" s="111"/>
      <c r="C35" s="115"/>
      <c r="D35" s="74"/>
      <c r="E35" s="102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20"/>
      <c r="AJ35" s="10" t="str">
        <f t="shared" si="1"/>
        <v>?</v>
      </c>
      <c r="AK35" s="16">
        <f t="shared" si="2"/>
        <v>0</v>
      </c>
      <c r="AL35" s="16">
        <f t="shared" si="3"/>
        <v>0</v>
      </c>
      <c r="AM35" s="12">
        <f t="shared" si="0"/>
        <v>0</v>
      </c>
      <c r="AN35" s="17" t="str">
        <f t="shared" si="6"/>
        <v/>
      </c>
      <c r="AO35" s="18" t="str">
        <f t="shared" si="6"/>
        <v/>
      </c>
      <c r="AP35" s="19">
        <f t="shared" si="5"/>
        <v>0</v>
      </c>
      <c r="AQ35" s="260"/>
      <c r="AR35" s="261"/>
    </row>
    <row r="36" spans="1:44" hidden="1" x14ac:dyDescent="0.3">
      <c r="A36" s="113">
        <v>22</v>
      </c>
      <c r="B36" s="111"/>
      <c r="C36" s="114"/>
      <c r="D36" s="74"/>
      <c r="E36" s="102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20"/>
      <c r="AJ36" s="10" t="str">
        <f t="shared" si="1"/>
        <v>?</v>
      </c>
      <c r="AK36" s="16">
        <f t="shared" si="2"/>
        <v>0</v>
      </c>
      <c r="AL36" s="16">
        <f t="shared" si="3"/>
        <v>0</v>
      </c>
      <c r="AM36" s="12">
        <f>IF(B36&lt;&gt;0,COUNTIF(E36:AI36,""),0)</f>
        <v>0</v>
      </c>
      <c r="AN36" s="17" t="str">
        <f t="shared" si="6"/>
        <v/>
      </c>
      <c r="AO36" s="18" t="str">
        <f t="shared" si="6"/>
        <v/>
      </c>
      <c r="AP36" s="19">
        <f t="shared" si="5"/>
        <v>0</v>
      </c>
      <c r="AQ36" s="260"/>
      <c r="AR36" s="261"/>
    </row>
    <row r="37" spans="1:44" hidden="1" x14ac:dyDescent="0.3">
      <c r="A37" s="113">
        <v>23</v>
      </c>
      <c r="B37" s="111"/>
      <c r="C37" s="115"/>
      <c r="D37" s="74"/>
      <c r="E37" s="102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20"/>
      <c r="AJ37" s="10" t="str">
        <f t="shared" si="1"/>
        <v>?</v>
      </c>
      <c r="AK37" s="16">
        <f t="shared" si="2"/>
        <v>0</v>
      </c>
      <c r="AL37" s="16">
        <f t="shared" si="3"/>
        <v>0</v>
      </c>
      <c r="AM37" s="12">
        <f t="shared" si="0"/>
        <v>0</v>
      </c>
      <c r="AN37" s="17" t="str">
        <f t="shared" si="6"/>
        <v/>
      </c>
      <c r="AO37" s="18" t="str">
        <f t="shared" si="6"/>
        <v/>
      </c>
      <c r="AP37" s="19">
        <f t="shared" si="5"/>
        <v>0</v>
      </c>
      <c r="AQ37" s="260"/>
      <c r="AR37" s="261"/>
    </row>
    <row r="38" spans="1:44" hidden="1" x14ac:dyDescent="0.3">
      <c r="A38" s="113">
        <v>24</v>
      </c>
      <c r="B38" s="111"/>
      <c r="C38" s="115"/>
      <c r="D38" s="74"/>
      <c r="E38" s="102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20"/>
      <c r="AJ38" s="10" t="str">
        <f t="shared" si="1"/>
        <v>?</v>
      </c>
      <c r="AK38" s="16">
        <f>COUNTIF(E38:AI38,"б")</f>
        <v>0</v>
      </c>
      <c r="AL38" s="16">
        <f t="shared" si="3"/>
        <v>0</v>
      </c>
      <c r="AM38" s="12">
        <f t="shared" si="0"/>
        <v>0</v>
      </c>
      <c r="AN38" s="17" t="str">
        <f t="shared" si="6"/>
        <v/>
      </c>
      <c r="AO38" s="18" t="str">
        <f t="shared" si="6"/>
        <v/>
      </c>
      <c r="AP38" s="19">
        <f t="shared" si="5"/>
        <v>0</v>
      </c>
      <c r="AQ38" s="260"/>
      <c r="AR38" s="261"/>
    </row>
    <row r="39" spans="1:44" hidden="1" x14ac:dyDescent="0.3">
      <c r="A39" s="110">
        <v>25</v>
      </c>
      <c r="B39" s="111"/>
      <c r="C39" s="114"/>
      <c r="D39" s="74"/>
      <c r="E39" s="102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20"/>
      <c r="AJ39" s="10" t="str">
        <f t="shared" si="1"/>
        <v>?</v>
      </c>
      <c r="AK39" s="16">
        <f t="shared" si="2"/>
        <v>0</v>
      </c>
      <c r="AL39" s="16">
        <f t="shared" si="3"/>
        <v>0</v>
      </c>
      <c r="AM39" s="12">
        <f t="shared" si="0"/>
        <v>0</v>
      </c>
      <c r="AN39" s="17" t="str">
        <f t="shared" si="6"/>
        <v/>
      </c>
      <c r="AO39" s="18" t="str">
        <f t="shared" si="6"/>
        <v/>
      </c>
      <c r="AP39" s="19">
        <f t="shared" si="5"/>
        <v>0</v>
      </c>
      <c r="AQ39" s="260"/>
      <c r="AR39" s="261"/>
    </row>
    <row r="40" spans="1:44" hidden="1" x14ac:dyDescent="0.3">
      <c r="A40" s="113">
        <v>26</v>
      </c>
      <c r="B40" s="111"/>
      <c r="C40" s="115"/>
      <c r="D40" s="74"/>
      <c r="E40" s="102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20"/>
      <c r="AJ40" s="10" t="str">
        <f t="shared" si="1"/>
        <v>?</v>
      </c>
      <c r="AK40" s="16">
        <f t="shared" si="2"/>
        <v>0</v>
      </c>
      <c r="AL40" s="16">
        <f t="shared" si="3"/>
        <v>0</v>
      </c>
      <c r="AM40" s="12">
        <f t="shared" si="0"/>
        <v>0</v>
      </c>
      <c r="AN40" s="17" t="str">
        <f t="shared" si="6"/>
        <v/>
      </c>
      <c r="AO40" s="18" t="str">
        <f t="shared" si="6"/>
        <v/>
      </c>
      <c r="AP40" s="19">
        <f t="shared" si="5"/>
        <v>0</v>
      </c>
      <c r="AQ40" s="260"/>
      <c r="AR40" s="261"/>
    </row>
    <row r="41" spans="1:44" hidden="1" x14ac:dyDescent="0.3">
      <c r="A41" s="113">
        <v>27</v>
      </c>
      <c r="B41" s="111"/>
      <c r="C41" s="116"/>
      <c r="D41" s="74"/>
      <c r="E41" s="102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20"/>
      <c r="AJ41" s="10" t="str">
        <f t="shared" si="1"/>
        <v>?</v>
      </c>
      <c r="AK41" s="16">
        <f t="shared" si="2"/>
        <v>0</v>
      </c>
      <c r="AL41" s="16">
        <f t="shared" si="3"/>
        <v>0</v>
      </c>
      <c r="AM41" s="12">
        <f t="shared" si="0"/>
        <v>0</v>
      </c>
      <c r="AN41" s="17" t="str">
        <f t="shared" si="6"/>
        <v/>
      </c>
      <c r="AO41" s="18" t="str">
        <f t="shared" si="6"/>
        <v/>
      </c>
      <c r="AP41" s="19">
        <f t="shared" si="5"/>
        <v>0</v>
      </c>
      <c r="AQ41" s="260"/>
      <c r="AR41" s="261"/>
    </row>
    <row r="42" spans="1:44" hidden="1" x14ac:dyDescent="0.3">
      <c r="A42" s="113">
        <v>28</v>
      </c>
      <c r="B42" s="111"/>
      <c r="C42" s="116"/>
      <c r="D42" s="74"/>
      <c r="E42" s="102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20"/>
      <c r="AJ42" s="10" t="str">
        <f t="shared" si="1"/>
        <v>?</v>
      </c>
      <c r="AK42" s="16">
        <f t="shared" si="2"/>
        <v>0</v>
      </c>
      <c r="AL42" s="16">
        <f t="shared" si="3"/>
        <v>0</v>
      </c>
      <c r="AM42" s="12">
        <f t="shared" si="0"/>
        <v>0</v>
      </c>
      <c r="AN42" s="17" t="str">
        <f t="shared" si="6"/>
        <v/>
      </c>
      <c r="AO42" s="18" t="str">
        <f t="shared" si="6"/>
        <v/>
      </c>
      <c r="AP42" s="19">
        <f t="shared" si="5"/>
        <v>0</v>
      </c>
      <c r="AQ42" s="260"/>
      <c r="AR42" s="261"/>
    </row>
    <row r="43" spans="1:44" hidden="1" x14ac:dyDescent="0.3">
      <c r="A43" s="110">
        <v>29</v>
      </c>
      <c r="B43" s="111"/>
      <c r="C43" s="116"/>
      <c r="D43" s="74"/>
      <c r="E43" s="102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20"/>
      <c r="AJ43" s="10" t="str">
        <f t="shared" si="1"/>
        <v>?</v>
      </c>
      <c r="AK43" s="16">
        <f t="shared" si="2"/>
        <v>0</v>
      </c>
      <c r="AL43" s="16">
        <f t="shared" si="3"/>
        <v>0</v>
      </c>
      <c r="AM43" s="12">
        <f t="shared" si="0"/>
        <v>0</v>
      </c>
      <c r="AN43" s="17" t="str">
        <f t="shared" si="6"/>
        <v/>
      </c>
      <c r="AO43" s="18" t="str">
        <f t="shared" si="6"/>
        <v/>
      </c>
      <c r="AP43" s="19">
        <f t="shared" si="5"/>
        <v>0</v>
      </c>
      <c r="AQ43" s="264"/>
      <c r="AR43" s="265"/>
    </row>
    <row r="44" spans="1:44" hidden="1" x14ac:dyDescent="0.3">
      <c r="A44" s="113">
        <v>30</v>
      </c>
      <c r="B44" s="111"/>
      <c r="C44" s="116"/>
      <c r="D44" s="74"/>
      <c r="E44" s="102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20"/>
      <c r="AJ44" s="10" t="str">
        <f t="shared" si="1"/>
        <v>?</v>
      </c>
      <c r="AK44" s="16">
        <f t="shared" si="2"/>
        <v>0</v>
      </c>
      <c r="AL44" s="16">
        <f t="shared" si="3"/>
        <v>0</v>
      </c>
      <c r="AM44" s="12">
        <f t="shared" si="0"/>
        <v>0</v>
      </c>
      <c r="AN44" s="17" t="str">
        <f t="shared" si="6"/>
        <v/>
      </c>
      <c r="AO44" s="18" t="str">
        <f t="shared" si="6"/>
        <v/>
      </c>
      <c r="AP44" s="19">
        <f t="shared" si="5"/>
        <v>0</v>
      </c>
      <c r="AQ44" s="264"/>
      <c r="AR44" s="265"/>
    </row>
    <row r="45" spans="1:44" hidden="1" x14ac:dyDescent="0.3">
      <c r="A45" s="113">
        <v>31</v>
      </c>
      <c r="B45" s="111"/>
      <c r="C45" s="116"/>
      <c r="D45" s="74"/>
      <c r="E45" s="102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20"/>
      <c r="AJ45" s="10" t="str">
        <f t="shared" si="1"/>
        <v>?</v>
      </c>
      <c r="AK45" s="16">
        <f t="shared" si="2"/>
        <v>0</v>
      </c>
      <c r="AL45" s="16">
        <f t="shared" si="3"/>
        <v>0</v>
      </c>
      <c r="AM45" s="12">
        <f t="shared" si="0"/>
        <v>0</v>
      </c>
      <c r="AN45" s="17" t="str">
        <f t="shared" si="6"/>
        <v/>
      </c>
      <c r="AO45" s="18" t="str">
        <f t="shared" si="6"/>
        <v/>
      </c>
      <c r="AP45" s="19">
        <f t="shared" si="5"/>
        <v>0</v>
      </c>
      <c r="AQ45" s="264"/>
      <c r="AR45" s="265"/>
    </row>
    <row r="46" spans="1:44" hidden="1" x14ac:dyDescent="0.3">
      <c r="A46" s="113">
        <v>32</v>
      </c>
      <c r="B46" s="111"/>
      <c r="C46" s="116"/>
      <c r="D46" s="74"/>
      <c r="E46" s="102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20"/>
      <c r="AJ46" s="10" t="str">
        <f t="shared" si="1"/>
        <v>?</v>
      </c>
      <c r="AK46" s="16">
        <f t="shared" si="2"/>
        <v>0</v>
      </c>
      <c r="AL46" s="16">
        <f t="shared" si="3"/>
        <v>0</v>
      </c>
      <c r="AM46" s="12">
        <f t="shared" si="0"/>
        <v>0</v>
      </c>
      <c r="AN46" s="17" t="str">
        <f t="shared" si="6"/>
        <v/>
      </c>
      <c r="AO46" s="18" t="str">
        <f t="shared" si="6"/>
        <v/>
      </c>
      <c r="AP46" s="19">
        <f t="shared" si="5"/>
        <v>0</v>
      </c>
      <c r="AQ46" s="264"/>
      <c r="AR46" s="265"/>
    </row>
    <row r="47" spans="1:44" hidden="1" x14ac:dyDescent="0.3">
      <c r="A47" s="110">
        <v>33</v>
      </c>
      <c r="B47" s="111"/>
      <c r="C47" s="116"/>
      <c r="D47" s="74"/>
      <c r="E47" s="102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20"/>
      <c r="AJ47" s="10" t="str">
        <f t="shared" si="1"/>
        <v>?</v>
      </c>
      <c r="AK47" s="16">
        <f t="shared" si="2"/>
        <v>0</v>
      </c>
      <c r="AL47" s="16">
        <f t="shared" si="3"/>
        <v>0</v>
      </c>
      <c r="AM47" s="12">
        <f t="shared" si="0"/>
        <v>0</v>
      </c>
      <c r="AN47" s="17" t="str">
        <f t="shared" si="6"/>
        <v/>
      </c>
      <c r="AO47" s="18" t="str">
        <f t="shared" si="6"/>
        <v/>
      </c>
      <c r="AP47" s="19">
        <f t="shared" si="5"/>
        <v>0</v>
      </c>
      <c r="AQ47" s="264"/>
      <c r="AR47" s="265"/>
    </row>
    <row r="48" spans="1:44" hidden="1" x14ac:dyDescent="0.3">
      <c r="A48" s="113">
        <v>34</v>
      </c>
      <c r="B48" s="111"/>
      <c r="C48" s="116"/>
      <c r="D48" s="74"/>
      <c r="E48" s="102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20"/>
      <c r="AJ48" s="10" t="str">
        <f t="shared" si="1"/>
        <v>?</v>
      </c>
      <c r="AK48" s="16">
        <f t="shared" si="2"/>
        <v>0</v>
      </c>
      <c r="AL48" s="16">
        <f t="shared" si="3"/>
        <v>0</v>
      </c>
      <c r="AM48" s="12">
        <f t="shared" si="0"/>
        <v>0</v>
      </c>
      <c r="AN48" s="17" t="str">
        <f t="shared" ref="AN48:AO69" si="7">IF(AK48=0,"",AK48)</f>
        <v/>
      </c>
      <c r="AO48" s="18" t="str">
        <f t="shared" si="7"/>
        <v/>
      </c>
      <c r="AP48" s="19">
        <f t="shared" si="5"/>
        <v>0</v>
      </c>
      <c r="AQ48" s="264"/>
      <c r="AR48" s="265"/>
    </row>
    <row r="49" spans="1:44" hidden="1" x14ac:dyDescent="0.3">
      <c r="A49" s="113">
        <v>35</v>
      </c>
      <c r="B49" s="111"/>
      <c r="C49" s="116"/>
      <c r="D49" s="74"/>
      <c r="E49" s="102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20"/>
      <c r="AJ49" s="10" t="str">
        <f t="shared" si="1"/>
        <v>?</v>
      </c>
      <c r="AK49" s="16">
        <f t="shared" si="2"/>
        <v>0</v>
      </c>
      <c r="AL49" s="16">
        <f t="shared" si="3"/>
        <v>0</v>
      </c>
      <c r="AM49" s="12">
        <f t="shared" si="0"/>
        <v>0</v>
      </c>
      <c r="AN49" s="17" t="str">
        <f t="shared" si="7"/>
        <v/>
      </c>
      <c r="AO49" s="18" t="str">
        <f t="shared" si="7"/>
        <v/>
      </c>
      <c r="AP49" s="19">
        <f t="shared" si="5"/>
        <v>0</v>
      </c>
      <c r="AQ49" s="264"/>
      <c r="AR49" s="265"/>
    </row>
    <row r="50" spans="1:44" hidden="1" x14ac:dyDescent="0.3">
      <c r="A50" s="113">
        <v>36</v>
      </c>
      <c r="B50" s="111"/>
      <c r="C50" s="116"/>
      <c r="D50" s="74"/>
      <c r="E50" s="102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20"/>
      <c r="AJ50" s="10" t="str">
        <f t="shared" si="1"/>
        <v>?</v>
      </c>
      <c r="AK50" s="16">
        <f t="shared" si="2"/>
        <v>0</v>
      </c>
      <c r="AL50" s="16">
        <f t="shared" si="3"/>
        <v>0</v>
      </c>
      <c r="AM50" s="12">
        <f t="shared" si="0"/>
        <v>0</v>
      </c>
      <c r="AN50" s="17" t="str">
        <f t="shared" si="7"/>
        <v/>
      </c>
      <c r="AO50" s="18" t="str">
        <f t="shared" si="7"/>
        <v/>
      </c>
      <c r="AP50" s="19">
        <f t="shared" si="5"/>
        <v>0</v>
      </c>
      <c r="AQ50" s="264"/>
      <c r="AR50" s="265"/>
    </row>
    <row r="51" spans="1:44" hidden="1" x14ac:dyDescent="0.3">
      <c r="A51" s="110">
        <v>37</v>
      </c>
      <c r="B51" s="111"/>
      <c r="C51" s="116"/>
      <c r="D51" s="74"/>
      <c r="E51" s="102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20"/>
      <c r="AJ51" s="10" t="str">
        <f t="shared" si="1"/>
        <v>?</v>
      </c>
      <c r="AK51" s="16">
        <f t="shared" si="2"/>
        <v>0</v>
      </c>
      <c r="AL51" s="16">
        <f t="shared" si="3"/>
        <v>0</v>
      </c>
      <c r="AM51" s="12">
        <f t="shared" si="0"/>
        <v>0</v>
      </c>
      <c r="AN51" s="17" t="str">
        <f t="shared" si="7"/>
        <v/>
      </c>
      <c r="AO51" s="18" t="str">
        <f t="shared" si="7"/>
        <v/>
      </c>
      <c r="AP51" s="19">
        <f t="shared" si="5"/>
        <v>0</v>
      </c>
      <c r="AQ51" s="264"/>
      <c r="AR51" s="265"/>
    </row>
    <row r="52" spans="1:44" hidden="1" x14ac:dyDescent="0.3">
      <c r="A52" s="113">
        <v>38</v>
      </c>
      <c r="B52" s="111"/>
      <c r="C52" s="116"/>
      <c r="D52" s="74"/>
      <c r="E52" s="102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20"/>
      <c r="AJ52" s="10" t="str">
        <f t="shared" si="1"/>
        <v>?</v>
      </c>
      <c r="AK52" s="16">
        <f t="shared" si="2"/>
        <v>0</v>
      </c>
      <c r="AL52" s="16">
        <f t="shared" si="3"/>
        <v>0</v>
      </c>
      <c r="AM52" s="12">
        <f t="shared" si="0"/>
        <v>0</v>
      </c>
      <c r="AN52" s="17" t="str">
        <f t="shared" si="7"/>
        <v/>
      </c>
      <c r="AO52" s="18" t="str">
        <f t="shared" si="7"/>
        <v/>
      </c>
      <c r="AP52" s="19">
        <f t="shared" si="5"/>
        <v>0</v>
      </c>
      <c r="AQ52" s="264"/>
      <c r="AR52" s="265"/>
    </row>
    <row r="53" spans="1:44" hidden="1" x14ac:dyDescent="0.3">
      <c r="A53" s="113">
        <v>39</v>
      </c>
      <c r="B53" s="111"/>
      <c r="C53" s="116"/>
      <c r="D53" s="74"/>
      <c r="E53" s="102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20"/>
      <c r="AJ53" s="10" t="str">
        <f t="shared" si="1"/>
        <v>?</v>
      </c>
      <c r="AK53" s="16">
        <f t="shared" si="2"/>
        <v>0</v>
      </c>
      <c r="AL53" s="16">
        <f t="shared" si="3"/>
        <v>0</v>
      </c>
      <c r="AM53" s="12">
        <f t="shared" si="0"/>
        <v>0</v>
      </c>
      <c r="AN53" s="17" t="str">
        <f t="shared" si="7"/>
        <v/>
      </c>
      <c r="AO53" s="18" t="str">
        <f t="shared" si="7"/>
        <v/>
      </c>
      <c r="AP53" s="19">
        <f t="shared" si="5"/>
        <v>0</v>
      </c>
      <c r="AQ53" s="264"/>
      <c r="AR53" s="265"/>
    </row>
    <row r="54" spans="1:44" hidden="1" x14ac:dyDescent="0.3">
      <c r="A54" s="113">
        <v>40</v>
      </c>
      <c r="B54" s="111"/>
      <c r="C54" s="116"/>
      <c r="D54" s="74"/>
      <c r="E54" s="102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20"/>
      <c r="AJ54" s="10" t="str">
        <f t="shared" si="1"/>
        <v>?</v>
      </c>
      <c r="AK54" s="16">
        <f t="shared" si="2"/>
        <v>0</v>
      </c>
      <c r="AL54" s="16">
        <f t="shared" si="3"/>
        <v>0</v>
      </c>
      <c r="AM54" s="12">
        <f t="shared" si="0"/>
        <v>0</v>
      </c>
      <c r="AN54" s="17" t="str">
        <f t="shared" si="7"/>
        <v/>
      </c>
      <c r="AO54" s="18" t="str">
        <f t="shared" si="7"/>
        <v/>
      </c>
      <c r="AP54" s="19">
        <f t="shared" si="5"/>
        <v>0</v>
      </c>
      <c r="AQ54" s="264"/>
      <c r="AR54" s="265"/>
    </row>
    <row r="55" spans="1:44" hidden="1" x14ac:dyDescent="0.3">
      <c r="A55" s="110">
        <v>41</v>
      </c>
      <c r="B55" s="111"/>
      <c r="C55" s="116"/>
      <c r="D55" s="74"/>
      <c r="E55" s="102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20"/>
      <c r="AJ55" s="10" t="str">
        <f t="shared" si="1"/>
        <v>?</v>
      </c>
      <c r="AK55" s="16">
        <f t="shared" si="2"/>
        <v>0</v>
      </c>
      <c r="AL55" s="16">
        <f t="shared" si="3"/>
        <v>0</v>
      </c>
      <c r="AM55" s="12">
        <f t="shared" si="0"/>
        <v>0</v>
      </c>
      <c r="AN55" s="17" t="str">
        <f t="shared" si="7"/>
        <v/>
      </c>
      <c r="AO55" s="18" t="str">
        <f t="shared" si="7"/>
        <v/>
      </c>
      <c r="AP55" s="19">
        <f t="shared" si="5"/>
        <v>0</v>
      </c>
      <c r="AQ55" s="264"/>
      <c r="AR55" s="265"/>
    </row>
    <row r="56" spans="1:44" hidden="1" x14ac:dyDescent="0.3">
      <c r="A56" s="113">
        <v>42</v>
      </c>
      <c r="B56" s="111"/>
      <c r="C56" s="116"/>
      <c r="D56" s="74"/>
      <c r="E56" s="102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20"/>
      <c r="AJ56" s="10" t="str">
        <f t="shared" si="1"/>
        <v>?</v>
      </c>
      <c r="AK56" s="16">
        <f t="shared" si="2"/>
        <v>0</v>
      </c>
      <c r="AL56" s="16">
        <f t="shared" si="3"/>
        <v>0</v>
      </c>
      <c r="AM56" s="12">
        <f t="shared" si="0"/>
        <v>0</v>
      </c>
      <c r="AN56" s="17" t="str">
        <f t="shared" si="7"/>
        <v/>
      </c>
      <c r="AO56" s="18" t="str">
        <f t="shared" si="7"/>
        <v/>
      </c>
      <c r="AP56" s="19">
        <f t="shared" si="5"/>
        <v>0</v>
      </c>
      <c r="AQ56" s="264"/>
      <c r="AR56" s="265"/>
    </row>
    <row r="57" spans="1:44" hidden="1" x14ac:dyDescent="0.3">
      <c r="A57" s="113">
        <v>43</v>
      </c>
      <c r="B57" s="111"/>
      <c r="C57" s="116"/>
      <c r="D57" s="74"/>
      <c r="E57" s="102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20"/>
      <c r="AJ57" s="10" t="str">
        <f t="shared" si="1"/>
        <v>?</v>
      </c>
      <c r="AK57" s="16">
        <f t="shared" si="2"/>
        <v>0</v>
      </c>
      <c r="AL57" s="16">
        <f t="shared" si="3"/>
        <v>0</v>
      </c>
      <c r="AM57" s="12">
        <f t="shared" si="0"/>
        <v>0</v>
      </c>
      <c r="AN57" s="17" t="str">
        <f t="shared" si="7"/>
        <v/>
      </c>
      <c r="AO57" s="18" t="str">
        <f t="shared" si="7"/>
        <v/>
      </c>
      <c r="AP57" s="19">
        <f t="shared" si="5"/>
        <v>0</v>
      </c>
      <c r="AQ57" s="264"/>
      <c r="AR57" s="265"/>
    </row>
    <row r="58" spans="1:44" hidden="1" x14ac:dyDescent="0.3">
      <c r="A58" s="113">
        <v>44</v>
      </c>
      <c r="B58" s="111"/>
      <c r="C58" s="116"/>
      <c r="D58" s="74"/>
      <c r="E58" s="102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20"/>
      <c r="AJ58" s="10" t="str">
        <f t="shared" si="1"/>
        <v>?</v>
      </c>
      <c r="AK58" s="16">
        <f t="shared" si="2"/>
        <v>0</v>
      </c>
      <c r="AL58" s="16">
        <f t="shared" si="3"/>
        <v>0</v>
      </c>
      <c r="AM58" s="12">
        <f t="shared" si="0"/>
        <v>0</v>
      </c>
      <c r="AN58" s="17" t="str">
        <f t="shared" si="7"/>
        <v/>
      </c>
      <c r="AO58" s="18" t="str">
        <f t="shared" si="7"/>
        <v/>
      </c>
      <c r="AP58" s="19">
        <f t="shared" si="5"/>
        <v>0</v>
      </c>
      <c r="AQ58" s="264"/>
      <c r="AR58" s="265"/>
    </row>
    <row r="59" spans="1:44" hidden="1" x14ac:dyDescent="0.3">
      <c r="A59" s="110">
        <v>45</v>
      </c>
      <c r="B59" s="111"/>
      <c r="C59" s="116"/>
      <c r="D59" s="74"/>
      <c r="E59" s="102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20"/>
      <c r="AJ59" s="10" t="str">
        <f t="shared" si="1"/>
        <v>?</v>
      </c>
      <c r="AK59" s="16">
        <f t="shared" si="2"/>
        <v>0</v>
      </c>
      <c r="AL59" s="16">
        <f t="shared" si="3"/>
        <v>0</v>
      </c>
      <c r="AM59" s="12">
        <f t="shared" si="0"/>
        <v>0</v>
      </c>
      <c r="AN59" s="17" t="str">
        <f t="shared" si="7"/>
        <v/>
      </c>
      <c r="AO59" s="18" t="str">
        <f t="shared" si="7"/>
        <v/>
      </c>
      <c r="AP59" s="19">
        <f t="shared" si="5"/>
        <v>0</v>
      </c>
      <c r="AQ59" s="264"/>
      <c r="AR59" s="265"/>
    </row>
    <row r="60" spans="1:44" hidden="1" x14ac:dyDescent="0.3">
      <c r="A60" s="113">
        <v>46</v>
      </c>
      <c r="B60" s="111"/>
      <c r="C60" s="116"/>
      <c r="D60" s="74"/>
      <c r="E60" s="102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20"/>
      <c r="AJ60" s="10" t="str">
        <f t="shared" si="1"/>
        <v>?</v>
      </c>
      <c r="AK60" s="16">
        <f t="shared" si="2"/>
        <v>0</v>
      </c>
      <c r="AL60" s="16">
        <f t="shared" si="3"/>
        <v>0</v>
      </c>
      <c r="AM60" s="12">
        <f t="shared" si="0"/>
        <v>0</v>
      </c>
      <c r="AN60" s="17" t="str">
        <f t="shared" si="7"/>
        <v/>
      </c>
      <c r="AO60" s="18" t="str">
        <f t="shared" si="7"/>
        <v/>
      </c>
      <c r="AP60" s="19">
        <f t="shared" si="5"/>
        <v>0</v>
      </c>
      <c r="AQ60" s="264"/>
      <c r="AR60" s="265"/>
    </row>
    <row r="61" spans="1:44" hidden="1" x14ac:dyDescent="0.3">
      <c r="A61" s="113">
        <v>47</v>
      </c>
      <c r="B61" s="111"/>
      <c r="C61" s="116"/>
      <c r="D61" s="74"/>
      <c r="E61" s="102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20"/>
      <c r="AJ61" s="10" t="str">
        <f t="shared" si="1"/>
        <v>?</v>
      </c>
      <c r="AK61" s="16">
        <f t="shared" si="2"/>
        <v>0</v>
      </c>
      <c r="AL61" s="16">
        <f t="shared" si="3"/>
        <v>0</v>
      </c>
      <c r="AM61" s="12">
        <f t="shared" si="0"/>
        <v>0</v>
      </c>
      <c r="AN61" s="17" t="str">
        <f t="shared" si="7"/>
        <v/>
      </c>
      <c r="AO61" s="18" t="str">
        <f t="shared" si="7"/>
        <v/>
      </c>
      <c r="AP61" s="19">
        <f t="shared" si="5"/>
        <v>0</v>
      </c>
      <c r="AQ61" s="264"/>
      <c r="AR61" s="265"/>
    </row>
    <row r="62" spans="1:44" hidden="1" x14ac:dyDescent="0.3">
      <c r="A62" s="113">
        <v>48</v>
      </c>
      <c r="B62" s="111"/>
      <c r="C62" s="116"/>
      <c r="D62" s="74"/>
      <c r="E62" s="102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20"/>
      <c r="AJ62" s="10" t="str">
        <f t="shared" si="1"/>
        <v>?</v>
      </c>
      <c r="AK62" s="16">
        <f t="shared" si="2"/>
        <v>0</v>
      </c>
      <c r="AL62" s="16">
        <f t="shared" si="3"/>
        <v>0</v>
      </c>
      <c r="AM62" s="12">
        <f t="shared" si="0"/>
        <v>0</v>
      </c>
      <c r="AN62" s="17" t="str">
        <f t="shared" si="7"/>
        <v/>
      </c>
      <c r="AO62" s="18" t="str">
        <f t="shared" si="7"/>
        <v/>
      </c>
      <c r="AP62" s="19">
        <f t="shared" si="5"/>
        <v>0</v>
      </c>
      <c r="AQ62" s="264"/>
      <c r="AR62" s="265"/>
    </row>
    <row r="63" spans="1:44" hidden="1" x14ac:dyDescent="0.3">
      <c r="A63" s="110">
        <v>49</v>
      </c>
      <c r="B63" s="111"/>
      <c r="C63" s="116"/>
      <c r="D63" s="74"/>
      <c r="E63" s="102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20"/>
      <c r="AJ63" s="10" t="str">
        <f t="shared" si="1"/>
        <v>?</v>
      </c>
      <c r="AK63" s="16">
        <f t="shared" si="2"/>
        <v>0</v>
      </c>
      <c r="AL63" s="16">
        <f t="shared" si="3"/>
        <v>0</v>
      </c>
      <c r="AM63" s="12">
        <f t="shared" si="0"/>
        <v>0</v>
      </c>
      <c r="AN63" s="17" t="str">
        <f t="shared" si="7"/>
        <v/>
      </c>
      <c r="AO63" s="18" t="str">
        <f t="shared" si="7"/>
        <v/>
      </c>
      <c r="AP63" s="19">
        <f t="shared" si="5"/>
        <v>0</v>
      </c>
      <c r="AQ63" s="264"/>
      <c r="AR63" s="265"/>
    </row>
    <row r="64" spans="1:44" hidden="1" x14ac:dyDescent="0.3">
      <c r="A64" s="113">
        <v>50</v>
      </c>
      <c r="B64" s="111"/>
      <c r="C64" s="116"/>
      <c r="D64" s="74"/>
      <c r="E64" s="102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20"/>
      <c r="AJ64" s="10" t="str">
        <f t="shared" si="1"/>
        <v>?</v>
      </c>
      <c r="AK64" s="16">
        <f t="shared" si="2"/>
        <v>0</v>
      </c>
      <c r="AL64" s="16">
        <f t="shared" si="3"/>
        <v>0</v>
      </c>
      <c r="AM64" s="12">
        <f t="shared" si="0"/>
        <v>0</v>
      </c>
      <c r="AN64" s="17" t="str">
        <f t="shared" si="7"/>
        <v/>
      </c>
      <c r="AO64" s="18" t="str">
        <f t="shared" si="7"/>
        <v/>
      </c>
      <c r="AP64" s="19">
        <f t="shared" si="5"/>
        <v>0</v>
      </c>
      <c r="AQ64" s="264"/>
      <c r="AR64" s="265"/>
    </row>
    <row r="65" spans="1:44" hidden="1" x14ac:dyDescent="0.3">
      <c r="A65" s="113">
        <v>51</v>
      </c>
      <c r="B65" s="111"/>
      <c r="C65" s="116"/>
      <c r="D65" s="74"/>
      <c r="E65" s="102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20"/>
      <c r="AJ65" s="10" t="str">
        <f t="shared" si="1"/>
        <v>?</v>
      </c>
      <c r="AK65" s="16">
        <f t="shared" si="2"/>
        <v>0</v>
      </c>
      <c r="AL65" s="16">
        <f t="shared" si="3"/>
        <v>0</v>
      </c>
      <c r="AM65" s="12">
        <f t="shared" si="0"/>
        <v>0</v>
      </c>
      <c r="AN65" s="17" t="str">
        <f t="shared" si="7"/>
        <v/>
      </c>
      <c r="AO65" s="18" t="str">
        <f t="shared" si="7"/>
        <v/>
      </c>
      <c r="AP65" s="19">
        <f t="shared" si="5"/>
        <v>0</v>
      </c>
      <c r="AQ65" s="264"/>
      <c r="AR65" s="265"/>
    </row>
    <row r="66" spans="1:44" hidden="1" x14ac:dyDescent="0.3">
      <c r="A66" s="113">
        <v>52</v>
      </c>
      <c r="B66" s="111"/>
      <c r="C66" s="116"/>
      <c r="D66" s="74"/>
      <c r="E66" s="102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20"/>
      <c r="AJ66" s="10" t="str">
        <f t="shared" si="1"/>
        <v>?</v>
      </c>
      <c r="AK66" s="16">
        <f t="shared" si="2"/>
        <v>0</v>
      </c>
      <c r="AL66" s="16">
        <f t="shared" si="3"/>
        <v>0</v>
      </c>
      <c r="AM66" s="12">
        <f t="shared" si="0"/>
        <v>0</v>
      </c>
      <c r="AN66" s="17" t="str">
        <f t="shared" si="7"/>
        <v/>
      </c>
      <c r="AO66" s="18" t="str">
        <f t="shared" si="7"/>
        <v/>
      </c>
      <c r="AP66" s="19">
        <f t="shared" si="5"/>
        <v>0</v>
      </c>
      <c r="AQ66" s="264"/>
      <c r="AR66" s="265"/>
    </row>
    <row r="67" spans="1:44" hidden="1" x14ac:dyDescent="0.3">
      <c r="A67" s="110">
        <v>53</v>
      </c>
      <c r="B67" s="111"/>
      <c r="C67" s="116"/>
      <c r="D67" s="74"/>
      <c r="E67" s="102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20"/>
      <c r="AJ67" s="10" t="str">
        <f t="shared" si="1"/>
        <v>?</v>
      </c>
      <c r="AK67" s="16">
        <f t="shared" si="2"/>
        <v>0</v>
      </c>
      <c r="AL67" s="16">
        <f t="shared" si="3"/>
        <v>0</v>
      </c>
      <c r="AM67" s="12">
        <f t="shared" si="0"/>
        <v>0</v>
      </c>
      <c r="AN67" s="17" t="str">
        <f t="shared" si="7"/>
        <v/>
      </c>
      <c r="AO67" s="18" t="str">
        <f t="shared" si="7"/>
        <v/>
      </c>
      <c r="AP67" s="19">
        <f t="shared" si="5"/>
        <v>0</v>
      </c>
      <c r="AQ67" s="264"/>
      <c r="AR67" s="265"/>
    </row>
    <row r="68" spans="1:44" hidden="1" x14ac:dyDescent="0.3">
      <c r="A68" s="113">
        <v>54</v>
      </c>
      <c r="B68" s="111"/>
      <c r="C68" s="116"/>
      <c r="D68" s="74"/>
      <c r="E68" s="102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20"/>
      <c r="AJ68" s="10" t="str">
        <f t="shared" si="1"/>
        <v>?</v>
      </c>
      <c r="AK68" s="16">
        <f t="shared" si="2"/>
        <v>0</v>
      </c>
      <c r="AL68" s="16">
        <f t="shared" si="3"/>
        <v>0</v>
      </c>
      <c r="AM68" s="12">
        <f t="shared" si="0"/>
        <v>0</v>
      </c>
      <c r="AN68" s="17" t="str">
        <f t="shared" si="7"/>
        <v/>
      </c>
      <c r="AO68" s="18" t="str">
        <f t="shared" si="7"/>
        <v/>
      </c>
      <c r="AP68" s="19">
        <f t="shared" si="5"/>
        <v>0</v>
      </c>
      <c r="AQ68" s="264"/>
      <c r="AR68" s="265"/>
    </row>
    <row r="69" spans="1:44" ht="15" hidden="1" thickBot="1" x14ac:dyDescent="0.35">
      <c r="A69" s="117">
        <v>55</v>
      </c>
      <c r="B69" s="118"/>
      <c r="C69" s="119"/>
      <c r="D69" s="75"/>
      <c r="E69" s="103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2"/>
      <c r="AJ69" s="104" t="str">
        <f t="shared" si="1"/>
        <v>?</v>
      </c>
      <c r="AK69" s="105">
        <f t="shared" si="2"/>
        <v>0</v>
      </c>
      <c r="AL69" s="105">
        <f t="shared" si="3"/>
        <v>0</v>
      </c>
      <c r="AM69" s="12">
        <f t="shared" si="0"/>
        <v>0</v>
      </c>
      <c r="AN69" s="17" t="str">
        <f t="shared" si="7"/>
        <v/>
      </c>
      <c r="AO69" s="18" t="str">
        <f t="shared" si="7"/>
        <v/>
      </c>
      <c r="AP69" s="19">
        <f t="shared" si="5"/>
        <v>0</v>
      </c>
      <c r="AQ69" s="266"/>
      <c r="AR69" s="267"/>
    </row>
    <row r="70" spans="1:44" hidden="1" x14ac:dyDescent="0.3">
      <c r="A70" s="120"/>
      <c r="B70" s="121"/>
      <c r="C70" s="121"/>
      <c r="D70" s="76"/>
      <c r="E70" s="24">
        <f>IF(E14="В","",$B$74-E71)</f>
        <v>4</v>
      </c>
      <c r="F70" s="24">
        <f t="shared" ref="F70:AI70" si="8">IF(F14="В","",$B$74-F71)</f>
        <v>4</v>
      </c>
      <c r="G70" s="24">
        <f t="shared" si="8"/>
        <v>4</v>
      </c>
      <c r="H70" s="24" t="str">
        <f t="shared" si="8"/>
        <v/>
      </c>
      <c r="I70" s="24" t="str">
        <f t="shared" si="8"/>
        <v/>
      </c>
      <c r="J70" s="24">
        <f t="shared" si="8"/>
        <v>4</v>
      </c>
      <c r="K70" s="24">
        <f t="shared" si="8"/>
        <v>4</v>
      </c>
      <c r="L70" s="24">
        <f t="shared" si="8"/>
        <v>4</v>
      </c>
      <c r="M70" s="24">
        <f t="shared" si="8"/>
        <v>4</v>
      </c>
      <c r="N70" s="24">
        <f t="shared" si="8"/>
        <v>4</v>
      </c>
      <c r="O70" s="24" t="str">
        <f t="shared" si="8"/>
        <v/>
      </c>
      <c r="P70" s="24" t="str">
        <f t="shared" si="8"/>
        <v/>
      </c>
      <c r="Q70" s="24">
        <f t="shared" si="8"/>
        <v>4</v>
      </c>
      <c r="R70" s="24">
        <f t="shared" si="8"/>
        <v>4</v>
      </c>
      <c r="S70" s="24">
        <f t="shared" si="8"/>
        <v>4</v>
      </c>
      <c r="T70" s="24">
        <f t="shared" si="8"/>
        <v>4</v>
      </c>
      <c r="U70" s="24">
        <f t="shared" si="8"/>
        <v>4</v>
      </c>
      <c r="V70" s="24" t="str">
        <f t="shared" si="8"/>
        <v/>
      </c>
      <c r="W70" s="24" t="str">
        <f t="shared" si="8"/>
        <v/>
      </c>
      <c r="X70" s="24">
        <f t="shared" si="8"/>
        <v>4</v>
      </c>
      <c r="Y70" s="24">
        <f t="shared" si="8"/>
        <v>4</v>
      </c>
      <c r="Z70" s="24">
        <f t="shared" si="8"/>
        <v>4</v>
      </c>
      <c r="AA70" s="24" t="str">
        <f t="shared" si="8"/>
        <v/>
      </c>
      <c r="AB70" s="24" t="str">
        <f t="shared" si="8"/>
        <v/>
      </c>
      <c r="AC70" s="24" t="str">
        <f t="shared" si="8"/>
        <v/>
      </c>
      <c r="AD70" s="24" t="str">
        <f t="shared" si="8"/>
        <v/>
      </c>
      <c r="AE70" s="24">
        <f t="shared" si="8"/>
        <v>4</v>
      </c>
      <c r="AF70" s="24">
        <f t="shared" si="8"/>
        <v>4</v>
      </c>
      <c r="AG70" s="24" t="str">
        <f t="shared" si="8"/>
        <v/>
      </c>
      <c r="AH70" s="24" t="str">
        <f t="shared" si="8"/>
        <v/>
      </c>
      <c r="AI70" s="24" t="str">
        <f t="shared" si="8"/>
        <v/>
      </c>
      <c r="AJ70" s="268" t="s">
        <v>94</v>
      </c>
      <c r="AK70" s="269"/>
      <c r="AL70" s="270"/>
      <c r="AM70" s="106">
        <f>COUNTIF(AM15:AM69,"&lt;&gt;0")</f>
        <v>0</v>
      </c>
      <c r="AN70" s="23"/>
      <c r="AO70" s="84"/>
      <c r="AP70" s="85"/>
      <c r="AQ70" s="10"/>
      <c r="AR70" s="12"/>
    </row>
    <row r="71" spans="1:44" hidden="1" x14ac:dyDescent="0.3">
      <c r="A71" s="122"/>
      <c r="B71" s="77" t="s">
        <v>67</v>
      </c>
      <c r="C71" s="77"/>
      <c r="D71" s="77"/>
      <c r="E71" s="25">
        <f>IF(E14="В","",COUNTIFS($B$15:$B$69,"*",E15:E69,""))</f>
        <v>0</v>
      </c>
      <c r="F71" s="25">
        <f t="shared" ref="F71:AI71" si="9">IF(F14="В","",COUNTIFS($B$15:$B$69,"*",F15:F69,""))</f>
        <v>0</v>
      </c>
      <c r="G71" s="25">
        <f t="shared" si="9"/>
        <v>0</v>
      </c>
      <c r="H71" s="25" t="str">
        <f t="shared" si="9"/>
        <v/>
      </c>
      <c r="I71" s="25" t="str">
        <f t="shared" si="9"/>
        <v/>
      </c>
      <c r="J71" s="25">
        <f t="shared" si="9"/>
        <v>0</v>
      </c>
      <c r="K71" s="25">
        <f t="shared" si="9"/>
        <v>0</v>
      </c>
      <c r="L71" s="25">
        <f t="shared" si="9"/>
        <v>0</v>
      </c>
      <c r="M71" s="25">
        <f t="shared" si="9"/>
        <v>0</v>
      </c>
      <c r="N71" s="25">
        <f t="shared" si="9"/>
        <v>0</v>
      </c>
      <c r="O71" s="25" t="str">
        <f t="shared" si="9"/>
        <v/>
      </c>
      <c r="P71" s="25" t="str">
        <f t="shared" si="9"/>
        <v/>
      </c>
      <c r="Q71" s="25">
        <f t="shared" si="9"/>
        <v>0</v>
      </c>
      <c r="R71" s="25">
        <f t="shared" si="9"/>
        <v>0</v>
      </c>
      <c r="S71" s="25">
        <f t="shared" si="9"/>
        <v>0</v>
      </c>
      <c r="T71" s="25">
        <f t="shared" si="9"/>
        <v>0</v>
      </c>
      <c r="U71" s="25">
        <f t="shared" si="9"/>
        <v>0</v>
      </c>
      <c r="V71" s="25" t="str">
        <f t="shared" si="9"/>
        <v/>
      </c>
      <c r="W71" s="25" t="str">
        <f t="shared" si="9"/>
        <v/>
      </c>
      <c r="X71" s="25">
        <f t="shared" si="9"/>
        <v>0</v>
      </c>
      <c r="Y71" s="25">
        <f t="shared" si="9"/>
        <v>0</v>
      </c>
      <c r="Z71" s="25">
        <f t="shared" si="9"/>
        <v>0</v>
      </c>
      <c r="AA71" s="25" t="str">
        <f t="shared" si="9"/>
        <v/>
      </c>
      <c r="AB71" s="25" t="str">
        <f t="shared" si="9"/>
        <v/>
      </c>
      <c r="AC71" s="25" t="str">
        <f t="shared" si="9"/>
        <v/>
      </c>
      <c r="AD71" s="25" t="str">
        <f t="shared" si="9"/>
        <v/>
      </c>
      <c r="AE71" s="25">
        <f t="shared" si="9"/>
        <v>0</v>
      </c>
      <c r="AF71" s="25">
        <f t="shared" si="9"/>
        <v>0</v>
      </c>
      <c r="AG71" s="25" t="str">
        <f t="shared" si="9"/>
        <v/>
      </c>
      <c r="AH71" s="25" t="str">
        <f t="shared" si="9"/>
        <v/>
      </c>
      <c r="AI71" s="25" t="str">
        <f t="shared" si="9"/>
        <v/>
      </c>
      <c r="AJ71" s="271" t="s">
        <v>68</v>
      </c>
      <c r="AK71" s="272"/>
      <c r="AL71" s="273"/>
      <c r="AM71" s="26">
        <f xml:space="preserve"> SUM(AM15:AM69)</f>
        <v>0</v>
      </c>
      <c r="AN71" s="27"/>
      <c r="AO71" s="26"/>
      <c r="AP71" s="28"/>
      <c r="AQ71" s="29"/>
      <c r="AR71" s="30"/>
    </row>
    <row r="72" spans="1:44" hidden="1" x14ac:dyDescent="0.3">
      <c r="A72" s="122"/>
      <c r="B72" s="77" t="s">
        <v>69</v>
      </c>
      <c r="C72" s="77"/>
      <c r="D72" s="77"/>
      <c r="E72" s="25">
        <f>IF(E14="В","",COUNTIFS($B$15:$B$69,"*",E15:E69,"Б"))</f>
        <v>0</v>
      </c>
      <c r="F72" s="25">
        <f t="shared" ref="F72:AI72" si="10">IF(F14="В","",COUNTIFS($B$15:$B$69,"*",F15:F69,"Б"))</f>
        <v>0</v>
      </c>
      <c r="G72" s="25">
        <f t="shared" si="10"/>
        <v>0</v>
      </c>
      <c r="H72" s="25" t="str">
        <f t="shared" si="10"/>
        <v/>
      </c>
      <c r="I72" s="25" t="str">
        <f t="shared" si="10"/>
        <v/>
      </c>
      <c r="J72" s="25">
        <f t="shared" si="10"/>
        <v>0</v>
      </c>
      <c r="K72" s="25">
        <f t="shared" si="10"/>
        <v>0</v>
      </c>
      <c r="L72" s="25">
        <f t="shared" si="10"/>
        <v>0</v>
      </c>
      <c r="M72" s="25">
        <f t="shared" si="10"/>
        <v>0</v>
      </c>
      <c r="N72" s="25">
        <f t="shared" si="10"/>
        <v>0</v>
      </c>
      <c r="O72" s="25" t="str">
        <f t="shared" si="10"/>
        <v/>
      </c>
      <c r="P72" s="25" t="str">
        <f t="shared" si="10"/>
        <v/>
      </c>
      <c r="Q72" s="25">
        <f t="shared" si="10"/>
        <v>0</v>
      </c>
      <c r="R72" s="25">
        <f t="shared" si="10"/>
        <v>0</v>
      </c>
      <c r="S72" s="25">
        <f t="shared" si="10"/>
        <v>0</v>
      </c>
      <c r="T72" s="25">
        <f t="shared" si="10"/>
        <v>0</v>
      </c>
      <c r="U72" s="25">
        <f t="shared" si="10"/>
        <v>0</v>
      </c>
      <c r="V72" s="25" t="str">
        <f t="shared" si="10"/>
        <v/>
      </c>
      <c r="W72" s="25" t="str">
        <f t="shared" si="10"/>
        <v/>
      </c>
      <c r="X72" s="25">
        <f t="shared" si="10"/>
        <v>0</v>
      </c>
      <c r="Y72" s="25">
        <f t="shared" si="10"/>
        <v>0</v>
      </c>
      <c r="Z72" s="25">
        <f t="shared" si="10"/>
        <v>0</v>
      </c>
      <c r="AA72" s="25" t="str">
        <f t="shared" si="10"/>
        <v/>
      </c>
      <c r="AB72" s="25" t="str">
        <f t="shared" si="10"/>
        <v/>
      </c>
      <c r="AC72" s="25" t="str">
        <f t="shared" si="10"/>
        <v/>
      </c>
      <c r="AD72" s="25" t="str">
        <f t="shared" si="10"/>
        <v/>
      </c>
      <c r="AE72" s="25">
        <f t="shared" si="10"/>
        <v>0</v>
      </c>
      <c r="AF72" s="25">
        <f t="shared" si="10"/>
        <v>0</v>
      </c>
      <c r="AG72" s="25" t="str">
        <f t="shared" si="10"/>
        <v/>
      </c>
      <c r="AH72" s="25" t="str">
        <f t="shared" si="10"/>
        <v/>
      </c>
      <c r="AI72" s="25" t="str">
        <f t="shared" si="10"/>
        <v/>
      </c>
      <c r="AJ72" s="274"/>
      <c r="AK72" s="275"/>
      <c r="AL72" s="275"/>
      <c r="AM72" s="276"/>
      <c r="AN72" s="27"/>
      <c r="AO72" s="26"/>
      <c r="AP72" s="28"/>
      <c r="AQ72" s="29"/>
      <c r="AR72" s="30"/>
    </row>
    <row r="73" spans="1:44" hidden="1" x14ac:dyDescent="0.3">
      <c r="A73" s="122"/>
      <c r="B73" s="77" t="s">
        <v>70</v>
      </c>
      <c r="C73" s="77"/>
      <c r="D73" s="77"/>
      <c r="E73" s="25">
        <f>IF(E14="В","",COUNTIFS($B$15:$B$69,"*",E15:E69,"О"))</f>
        <v>0</v>
      </c>
      <c r="F73" s="25">
        <f t="shared" ref="F73:AI73" si="11">IF(F14="В","",COUNTIFS($B$15:$B$69,"*",F15:F69,"О"))</f>
        <v>0</v>
      </c>
      <c r="G73" s="25">
        <f t="shared" si="11"/>
        <v>0</v>
      </c>
      <c r="H73" s="25" t="str">
        <f t="shared" si="11"/>
        <v/>
      </c>
      <c r="I73" s="25" t="str">
        <f t="shared" si="11"/>
        <v/>
      </c>
      <c r="J73" s="25">
        <f t="shared" si="11"/>
        <v>0</v>
      </c>
      <c r="K73" s="25">
        <f t="shared" si="11"/>
        <v>0</v>
      </c>
      <c r="L73" s="25">
        <f t="shared" si="11"/>
        <v>0</v>
      </c>
      <c r="M73" s="25">
        <f t="shared" si="11"/>
        <v>0</v>
      </c>
      <c r="N73" s="25">
        <f t="shared" si="11"/>
        <v>0</v>
      </c>
      <c r="O73" s="25" t="str">
        <f t="shared" si="11"/>
        <v/>
      </c>
      <c r="P73" s="25" t="str">
        <f t="shared" si="11"/>
        <v/>
      </c>
      <c r="Q73" s="25">
        <f t="shared" si="11"/>
        <v>0</v>
      </c>
      <c r="R73" s="25">
        <f t="shared" si="11"/>
        <v>0</v>
      </c>
      <c r="S73" s="25">
        <f t="shared" si="11"/>
        <v>0</v>
      </c>
      <c r="T73" s="25">
        <f t="shared" si="11"/>
        <v>0</v>
      </c>
      <c r="U73" s="25">
        <f t="shared" si="11"/>
        <v>0</v>
      </c>
      <c r="V73" s="25" t="str">
        <f t="shared" si="11"/>
        <v/>
      </c>
      <c r="W73" s="25" t="str">
        <f t="shared" si="11"/>
        <v/>
      </c>
      <c r="X73" s="25">
        <f t="shared" si="11"/>
        <v>0</v>
      </c>
      <c r="Y73" s="25">
        <f t="shared" si="11"/>
        <v>0</v>
      </c>
      <c r="Z73" s="25">
        <f t="shared" si="11"/>
        <v>0</v>
      </c>
      <c r="AA73" s="25" t="str">
        <f t="shared" si="11"/>
        <v/>
      </c>
      <c r="AB73" s="25" t="str">
        <f t="shared" si="11"/>
        <v/>
      </c>
      <c r="AC73" s="25" t="str">
        <f t="shared" si="11"/>
        <v/>
      </c>
      <c r="AD73" s="25" t="str">
        <f t="shared" si="11"/>
        <v/>
      </c>
      <c r="AE73" s="25">
        <f t="shared" si="11"/>
        <v>0</v>
      </c>
      <c r="AF73" s="25">
        <f t="shared" si="11"/>
        <v>0</v>
      </c>
      <c r="AG73" s="25" t="str">
        <f t="shared" si="11"/>
        <v/>
      </c>
      <c r="AH73" s="25" t="str">
        <f t="shared" si="11"/>
        <v/>
      </c>
      <c r="AI73" s="25" t="str">
        <f t="shared" si="11"/>
        <v/>
      </c>
      <c r="AJ73" s="277"/>
      <c r="AK73" s="278"/>
      <c r="AL73" s="278"/>
      <c r="AM73" s="279"/>
      <c r="AN73" s="27"/>
      <c r="AO73" s="26"/>
      <c r="AP73" s="28"/>
      <c r="AQ73" s="29"/>
      <c r="AR73" s="30"/>
    </row>
    <row r="74" spans="1:44" ht="15" hidden="1" thickBot="1" x14ac:dyDescent="0.35">
      <c r="A74" s="123"/>
      <c r="B74" s="78">
        <f>COUNTA(B15:B69)</f>
        <v>4</v>
      </c>
      <c r="C74" s="78"/>
      <c r="D74" s="78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277"/>
      <c r="AK74" s="278"/>
      <c r="AL74" s="278"/>
      <c r="AM74" s="279"/>
      <c r="AN74" s="32"/>
      <c r="AO74" s="33"/>
      <c r="AP74" s="34"/>
      <c r="AQ74" s="35"/>
      <c r="AR74" s="36"/>
    </row>
    <row r="75" spans="1:44" ht="15" thickBot="1" x14ac:dyDescent="0.35">
      <c r="A75" s="283" t="s">
        <v>71</v>
      </c>
      <c r="B75" s="284"/>
      <c r="C75" s="284"/>
      <c r="D75" s="285"/>
      <c r="E75" s="37">
        <f t="shared" ref="E75:AI75" si="12">IF(E14="В","",E70-E72-E73)</f>
        <v>4</v>
      </c>
      <c r="F75" s="37">
        <f t="shared" si="12"/>
        <v>4</v>
      </c>
      <c r="G75" s="37">
        <f t="shared" si="12"/>
        <v>4</v>
      </c>
      <c r="H75" s="37" t="str">
        <f t="shared" si="12"/>
        <v/>
      </c>
      <c r="I75" s="37" t="str">
        <f t="shared" si="12"/>
        <v/>
      </c>
      <c r="J75" s="37">
        <f t="shared" si="12"/>
        <v>4</v>
      </c>
      <c r="K75" s="37">
        <f t="shared" si="12"/>
        <v>4</v>
      </c>
      <c r="L75" s="37">
        <f t="shared" si="12"/>
        <v>4</v>
      </c>
      <c r="M75" s="37">
        <f t="shared" si="12"/>
        <v>4</v>
      </c>
      <c r="N75" s="37">
        <f t="shared" si="12"/>
        <v>4</v>
      </c>
      <c r="O75" s="37" t="str">
        <f t="shared" si="12"/>
        <v/>
      </c>
      <c r="P75" s="37" t="str">
        <f t="shared" si="12"/>
        <v/>
      </c>
      <c r="Q75" s="37">
        <f t="shared" si="12"/>
        <v>4</v>
      </c>
      <c r="R75" s="37">
        <f t="shared" si="12"/>
        <v>4</v>
      </c>
      <c r="S75" s="37">
        <f t="shared" si="12"/>
        <v>4</v>
      </c>
      <c r="T75" s="37">
        <f t="shared" si="12"/>
        <v>4</v>
      </c>
      <c r="U75" s="37">
        <f t="shared" si="12"/>
        <v>4</v>
      </c>
      <c r="V75" s="37" t="str">
        <f t="shared" si="12"/>
        <v/>
      </c>
      <c r="W75" s="37" t="str">
        <f t="shared" si="12"/>
        <v/>
      </c>
      <c r="X75" s="37">
        <f t="shared" si="12"/>
        <v>4</v>
      </c>
      <c r="Y75" s="37">
        <f t="shared" si="12"/>
        <v>4</v>
      </c>
      <c r="Z75" s="37">
        <f t="shared" si="12"/>
        <v>4</v>
      </c>
      <c r="AA75" s="37" t="str">
        <f t="shared" si="12"/>
        <v/>
      </c>
      <c r="AB75" s="37" t="str">
        <f t="shared" si="12"/>
        <v/>
      </c>
      <c r="AC75" s="37" t="str">
        <f t="shared" si="12"/>
        <v/>
      </c>
      <c r="AD75" s="37" t="str">
        <f t="shared" si="12"/>
        <v/>
      </c>
      <c r="AE75" s="37">
        <f t="shared" si="12"/>
        <v>4</v>
      </c>
      <c r="AF75" s="37">
        <f t="shared" si="12"/>
        <v>4</v>
      </c>
      <c r="AG75" s="37" t="str">
        <f t="shared" si="12"/>
        <v/>
      </c>
      <c r="AH75" s="37" t="str">
        <f t="shared" si="12"/>
        <v/>
      </c>
      <c r="AI75" s="38" t="str">
        <f t="shared" si="12"/>
        <v/>
      </c>
      <c r="AJ75" s="277"/>
      <c r="AK75" s="278"/>
      <c r="AL75" s="278"/>
      <c r="AM75" s="279"/>
      <c r="AN75" s="39"/>
      <c r="AO75" s="40"/>
      <c r="AP75" s="41">
        <f>SUM(AP15:AP69)</f>
        <v>72</v>
      </c>
      <c r="AQ75" s="286" t="s">
        <v>72</v>
      </c>
      <c r="AR75" s="288">
        <f>AN76+AO76+AP75</f>
        <v>72</v>
      </c>
    </row>
    <row r="76" spans="1:44" ht="15" thickBot="1" x14ac:dyDescent="0.35">
      <c r="A76" s="166" t="s">
        <v>73</v>
      </c>
      <c r="B76" s="167"/>
      <c r="C76" s="167"/>
      <c r="D76" s="168"/>
      <c r="E76" s="42">
        <f>IF(E14="В","",E72+E73)</f>
        <v>0</v>
      </c>
      <c r="F76" s="42">
        <f t="shared" ref="F76:AI76" si="13">IF(F14="В","",F72+F73)</f>
        <v>0</v>
      </c>
      <c r="G76" s="42">
        <f t="shared" si="13"/>
        <v>0</v>
      </c>
      <c r="H76" s="42" t="str">
        <f t="shared" si="13"/>
        <v/>
      </c>
      <c r="I76" s="42" t="str">
        <f t="shared" si="13"/>
        <v/>
      </c>
      <c r="J76" s="42">
        <f t="shared" si="13"/>
        <v>0</v>
      </c>
      <c r="K76" s="42">
        <f t="shared" si="13"/>
        <v>0</v>
      </c>
      <c r="L76" s="42">
        <f t="shared" si="13"/>
        <v>0</v>
      </c>
      <c r="M76" s="42">
        <f t="shared" si="13"/>
        <v>0</v>
      </c>
      <c r="N76" s="42">
        <f t="shared" si="13"/>
        <v>0</v>
      </c>
      <c r="O76" s="42" t="str">
        <f t="shared" si="13"/>
        <v/>
      </c>
      <c r="P76" s="42" t="str">
        <f t="shared" si="13"/>
        <v/>
      </c>
      <c r="Q76" s="42">
        <f t="shared" si="13"/>
        <v>0</v>
      </c>
      <c r="R76" s="42">
        <f t="shared" si="13"/>
        <v>0</v>
      </c>
      <c r="S76" s="42">
        <f t="shared" si="13"/>
        <v>0</v>
      </c>
      <c r="T76" s="42">
        <f t="shared" si="13"/>
        <v>0</v>
      </c>
      <c r="U76" s="42">
        <f t="shared" si="13"/>
        <v>0</v>
      </c>
      <c r="V76" s="42" t="str">
        <f t="shared" si="13"/>
        <v/>
      </c>
      <c r="W76" s="42" t="str">
        <f t="shared" si="13"/>
        <v/>
      </c>
      <c r="X76" s="42">
        <f t="shared" si="13"/>
        <v>0</v>
      </c>
      <c r="Y76" s="42">
        <f t="shared" si="13"/>
        <v>0</v>
      </c>
      <c r="Z76" s="42">
        <f t="shared" si="13"/>
        <v>0</v>
      </c>
      <c r="AA76" s="42" t="str">
        <f t="shared" si="13"/>
        <v/>
      </c>
      <c r="AB76" s="42" t="str">
        <f t="shared" si="13"/>
        <v/>
      </c>
      <c r="AC76" s="42" t="str">
        <f t="shared" si="13"/>
        <v/>
      </c>
      <c r="AD76" s="42" t="str">
        <f t="shared" si="13"/>
        <v/>
      </c>
      <c r="AE76" s="42">
        <f t="shared" si="13"/>
        <v>0</v>
      </c>
      <c r="AF76" s="42">
        <f t="shared" si="13"/>
        <v>0</v>
      </c>
      <c r="AG76" s="42" t="str">
        <f t="shared" si="13"/>
        <v/>
      </c>
      <c r="AH76" s="42" t="str">
        <f t="shared" si="13"/>
        <v/>
      </c>
      <c r="AI76" s="43" t="str">
        <f t="shared" si="13"/>
        <v/>
      </c>
      <c r="AJ76" s="280"/>
      <c r="AK76" s="281"/>
      <c r="AL76" s="281"/>
      <c r="AM76" s="282"/>
      <c r="AN76" s="44">
        <f>SUM(AN15:AN69)</f>
        <v>0</v>
      </c>
      <c r="AO76" s="45">
        <f>SUM(AO15:AO69)</f>
        <v>0</v>
      </c>
      <c r="AP76" s="46"/>
      <c r="AQ76" s="287"/>
      <c r="AR76" s="289"/>
    </row>
    <row r="77" spans="1:44" ht="15" thickBot="1" x14ac:dyDescent="0.35">
      <c r="A77" s="1"/>
      <c r="B77" s="2"/>
      <c r="C77" s="47"/>
      <c r="D77" s="48"/>
      <c r="E77" s="49"/>
      <c r="F77" s="172"/>
      <c r="G77" s="172"/>
      <c r="H77" s="172"/>
      <c r="I77" s="172"/>
      <c r="J77" s="172"/>
      <c r="K77" s="172"/>
      <c r="L77" s="172"/>
      <c r="M77" s="17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x14ac:dyDescent="0.3">
      <c r="A78" s="1"/>
      <c r="B78" s="62" t="s">
        <v>74</v>
      </c>
      <c r="C78" s="145"/>
      <c r="D78" s="145"/>
      <c r="E78" s="63"/>
      <c r="F78" s="64"/>
      <c r="G78" s="64"/>
      <c r="H78" s="64"/>
      <c r="I78" s="64"/>
      <c r="J78" s="64"/>
      <c r="K78" s="64"/>
      <c r="L78" s="64"/>
      <c r="M78" s="65"/>
      <c r="N78" s="64"/>
      <c r="O78" s="2"/>
      <c r="P78" s="2"/>
      <c r="Q78" s="2"/>
      <c r="R78" s="2"/>
      <c r="S78" s="2"/>
      <c r="T78" s="1"/>
      <c r="U78" s="300" t="s">
        <v>75</v>
      </c>
      <c r="V78" s="301"/>
      <c r="W78" s="301"/>
      <c r="X78" s="302"/>
      <c r="Y78" s="303">
        <f>(((B74-AM70)*Y80)+(Y80*AM70)-AM71)/Y80</f>
        <v>4</v>
      </c>
      <c r="Z78" s="304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305" t="s">
        <v>76</v>
      </c>
      <c r="AO78" s="306"/>
      <c r="AP78" s="307"/>
      <c r="AQ78" s="2"/>
      <c r="AR78" s="2"/>
    </row>
    <row r="79" spans="1:44" ht="21.6" customHeight="1" thickBot="1" x14ac:dyDescent="0.35">
      <c r="A79" s="50"/>
      <c r="B79" s="66"/>
      <c r="C79" s="151" t="s">
        <v>77</v>
      </c>
      <c r="D79" s="151"/>
      <c r="E79" s="66"/>
      <c r="F79" s="151" t="s">
        <v>78</v>
      </c>
      <c r="G79" s="151"/>
      <c r="H79" s="151"/>
      <c r="I79" s="151"/>
      <c r="J79" s="151"/>
      <c r="K79" s="151"/>
      <c r="L79" s="151"/>
      <c r="M79" s="151"/>
      <c r="N79" s="151"/>
      <c r="O79" s="51"/>
      <c r="P79" s="51"/>
      <c r="Q79" s="51"/>
      <c r="R79" s="51"/>
      <c r="S79" s="51"/>
      <c r="T79" s="51"/>
      <c r="U79" s="308" t="s">
        <v>79</v>
      </c>
      <c r="V79" s="309"/>
      <c r="W79" s="309"/>
      <c r="X79" s="310"/>
      <c r="Y79" s="311">
        <f>AP75/AJ14</f>
        <v>4</v>
      </c>
      <c r="Z79" s="312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313" t="s">
        <v>80</v>
      </c>
      <c r="AO79" s="314"/>
      <c r="AP79" s="315"/>
      <c r="AQ79" s="51"/>
      <c r="AR79" s="51"/>
    </row>
    <row r="80" spans="1:44" ht="15" thickBot="1" x14ac:dyDescent="0.35">
      <c r="A80" s="1"/>
      <c r="B80" s="67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2"/>
      <c r="P80" s="2"/>
      <c r="Q80" s="2"/>
      <c r="R80" s="2"/>
      <c r="S80" s="2"/>
      <c r="T80" s="2"/>
      <c r="U80" s="292" t="s">
        <v>81</v>
      </c>
      <c r="V80" s="293"/>
      <c r="W80" s="293"/>
      <c r="X80" s="294"/>
      <c r="Y80" s="295">
        <v>28</v>
      </c>
      <c r="Z80" s="296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31">
        <f>SUM(E70:AI70)</f>
        <v>72</v>
      </c>
      <c r="AO80" s="232"/>
      <c r="AP80" s="233"/>
      <c r="AQ80" s="2"/>
      <c r="AR80" s="2"/>
    </row>
    <row r="81" spans="1:44" ht="15" thickBot="1" x14ac:dyDescent="0.35">
      <c r="A81" s="1"/>
      <c r="B81" s="62" t="s">
        <v>82</v>
      </c>
      <c r="C81" s="145"/>
      <c r="D81" s="145"/>
      <c r="E81" s="63"/>
      <c r="F81" s="64"/>
      <c r="G81" s="64"/>
      <c r="H81" s="64"/>
      <c r="I81" s="64"/>
      <c r="J81" s="64"/>
      <c r="K81" s="64"/>
      <c r="L81" s="64"/>
      <c r="M81" s="65"/>
      <c r="N81" s="64"/>
      <c r="O81" s="2"/>
      <c r="P81" s="2"/>
      <c r="Q81" s="2"/>
      <c r="R81" s="2"/>
      <c r="S81" s="2"/>
      <c r="T81" s="52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1:44" ht="15" thickBot="1" x14ac:dyDescent="0.35">
      <c r="A82" s="50"/>
      <c r="B82" s="69"/>
      <c r="C82" s="151" t="s">
        <v>77</v>
      </c>
      <c r="D82" s="151"/>
      <c r="E82" s="66"/>
      <c r="F82" s="151" t="s">
        <v>78</v>
      </c>
      <c r="G82" s="151"/>
      <c r="H82" s="151"/>
      <c r="I82" s="151"/>
      <c r="J82" s="151"/>
      <c r="K82" s="151"/>
      <c r="L82" s="151"/>
      <c r="M82" s="151"/>
      <c r="N82" s="151"/>
      <c r="O82" s="51"/>
      <c r="P82" s="51"/>
      <c r="Q82" s="51"/>
      <c r="R82" s="51"/>
      <c r="S82" s="51"/>
      <c r="T82" s="51"/>
      <c r="U82" s="51"/>
      <c r="V82" s="51"/>
      <c r="W82" s="54"/>
      <c r="X82" s="54"/>
      <c r="Y82" s="54"/>
      <c r="Z82" s="54"/>
      <c r="AA82" s="54"/>
      <c r="AB82" s="54"/>
      <c r="AC82" s="54"/>
      <c r="AD82" s="54"/>
      <c r="AE82" s="54"/>
      <c r="AF82" s="51"/>
      <c r="AG82" s="51"/>
      <c r="AH82" s="51"/>
      <c r="AI82" s="51"/>
      <c r="AJ82" s="51"/>
      <c r="AK82" s="51"/>
      <c r="AL82" s="51"/>
      <c r="AM82" s="51"/>
      <c r="AN82" s="297" t="s">
        <v>83</v>
      </c>
      <c r="AO82" s="298"/>
      <c r="AP82" s="55">
        <f>SUMIF(C15:C69,"50%",AP15:AP69)</f>
        <v>0</v>
      </c>
      <c r="AQ82" s="51"/>
      <c r="AR82" s="51"/>
    </row>
    <row r="83" spans="1:44" ht="15" thickBot="1" x14ac:dyDescent="0.35">
      <c r="A83" s="1"/>
      <c r="B83" s="70"/>
      <c r="C83" s="152"/>
      <c r="D83" s="152"/>
      <c r="E83" s="69"/>
      <c r="F83" s="152"/>
      <c r="G83" s="152"/>
      <c r="H83" s="152"/>
      <c r="I83" s="152"/>
      <c r="J83" s="152"/>
      <c r="K83" s="152"/>
      <c r="L83" s="152"/>
      <c r="M83" s="152"/>
      <c r="N83" s="15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90" t="s">
        <v>84</v>
      </c>
      <c r="AO83" s="291"/>
      <c r="AP83" s="57">
        <f>SUMIF(C15:C70,"0%",AP15:AP70)</f>
        <v>0</v>
      </c>
      <c r="AQ83" s="2"/>
      <c r="AR83" s="2"/>
    </row>
    <row r="84" spans="1:44" ht="15" thickBot="1" x14ac:dyDescent="0.35">
      <c r="A84" s="1"/>
      <c r="B84" s="70" t="s">
        <v>85</v>
      </c>
      <c r="C84" s="144">
        <v>42794</v>
      </c>
      <c r="D84" s="145"/>
      <c r="E84" s="70"/>
      <c r="F84" s="70"/>
      <c r="G84" s="70"/>
      <c r="H84" s="70"/>
      <c r="I84" s="70"/>
      <c r="J84" s="70"/>
      <c r="K84" s="70"/>
      <c r="L84" s="70"/>
      <c r="M84" s="71"/>
      <c r="N84" s="70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90" t="s">
        <v>92</v>
      </c>
      <c r="AO84" s="291"/>
      <c r="AP84" s="57">
        <f>SUMIF(C15:C71,"к/п",AP15:AP71)</f>
        <v>72</v>
      </c>
      <c r="AQ84" s="2"/>
      <c r="AR84" s="2"/>
    </row>
    <row r="85" spans="1:44" x14ac:dyDescent="0.3">
      <c r="A85" s="1"/>
      <c r="B85" s="70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56"/>
      <c r="AD85" s="56"/>
      <c r="AE85" s="56"/>
      <c r="AF85" s="56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spans="1:44" x14ac:dyDescent="0.3">
      <c r="A86" s="1"/>
      <c r="B86" s="67" t="s">
        <v>95</v>
      </c>
      <c r="C86" s="68" t="s">
        <v>99</v>
      </c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56"/>
      <c r="AD86" s="56"/>
      <c r="AE86" s="56"/>
      <c r="AF86" s="56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spans="1:44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56"/>
      <c r="AD87" s="58"/>
      <c r="AE87" s="58"/>
      <c r="AF87" s="56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spans="1:44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56"/>
      <c r="AD88" s="56"/>
      <c r="AE88" s="56"/>
      <c r="AF88" s="56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1:44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56"/>
      <c r="AD89" s="56"/>
      <c r="AE89" s="56"/>
      <c r="AF89" s="56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</sheetData>
  <mergeCells count="112">
    <mergeCell ref="AQ10:AR10"/>
    <mergeCell ref="AI6:AP6"/>
    <mergeCell ref="AI7:AP7"/>
    <mergeCell ref="AQ4:AR4"/>
    <mergeCell ref="AQ5:AR5"/>
    <mergeCell ref="AQ6:AR6"/>
    <mergeCell ref="AQ7:AR7"/>
    <mergeCell ref="AQ8:AR8"/>
    <mergeCell ref="AQ9:AR9"/>
    <mergeCell ref="G4:Q4"/>
    <mergeCell ref="G5:R5"/>
    <mergeCell ref="G6:Q6"/>
    <mergeCell ref="G7:R7"/>
    <mergeCell ref="G8:R8"/>
    <mergeCell ref="G9:Z9"/>
    <mergeCell ref="C83:D83"/>
    <mergeCell ref="F83:N83"/>
    <mergeCell ref="AN83:AO83"/>
    <mergeCell ref="F77:M77"/>
    <mergeCell ref="C78:D78"/>
    <mergeCell ref="U78:X78"/>
    <mergeCell ref="Y78:Z78"/>
    <mergeCell ref="AN78:AP78"/>
    <mergeCell ref="C79:D79"/>
    <mergeCell ref="F79:N79"/>
    <mergeCell ref="U79:X79"/>
    <mergeCell ref="Y79:Z79"/>
    <mergeCell ref="AN79:AP79"/>
    <mergeCell ref="AM12:AM14"/>
    <mergeCell ref="AN12:AO12"/>
    <mergeCell ref="AP12:AP14"/>
    <mergeCell ref="G10:Z10"/>
    <mergeCell ref="C84:D84"/>
    <mergeCell ref="AN84:AO84"/>
    <mergeCell ref="U80:X80"/>
    <mergeCell ref="Y80:Z80"/>
    <mergeCell ref="AN80:AP80"/>
    <mergeCell ref="C81:D81"/>
    <mergeCell ref="C82:D82"/>
    <mergeCell ref="F82:N82"/>
    <mergeCell ref="AN82:AO82"/>
    <mergeCell ref="AQ69:AR69"/>
    <mergeCell ref="AJ70:AL70"/>
    <mergeCell ref="AJ71:AL71"/>
    <mergeCell ref="AJ72:AM76"/>
    <mergeCell ref="A75:D75"/>
    <mergeCell ref="AQ75:AQ76"/>
    <mergeCell ref="AR75:AR76"/>
    <mergeCell ref="A76:D76"/>
    <mergeCell ref="AQ63:AR63"/>
    <mergeCell ref="AQ64:AR64"/>
    <mergeCell ref="AQ65:AR65"/>
    <mergeCell ref="AQ66:AR66"/>
    <mergeCell ref="AQ67:AR67"/>
    <mergeCell ref="AQ68:AR68"/>
    <mergeCell ref="AQ57:AR57"/>
    <mergeCell ref="AQ58:AR58"/>
    <mergeCell ref="AQ59:AR59"/>
    <mergeCell ref="AQ60:AR60"/>
    <mergeCell ref="AQ61:AR61"/>
    <mergeCell ref="AQ62:AR62"/>
    <mergeCell ref="AQ51:AR51"/>
    <mergeCell ref="AQ52:AR52"/>
    <mergeCell ref="AQ53:AR53"/>
    <mergeCell ref="AQ54:AR54"/>
    <mergeCell ref="AQ55:AR55"/>
    <mergeCell ref="AQ56:AR56"/>
    <mergeCell ref="AQ45:AR45"/>
    <mergeCell ref="AQ46:AR46"/>
    <mergeCell ref="AQ47:AR47"/>
    <mergeCell ref="AQ48:AR48"/>
    <mergeCell ref="AQ49:AR49"/>
    <mergeCell ref="AQ50:AR50"/>
    <mergeCell ref="AQ39:AR39"/>
    <mergeCell ref="AQ40:AR40"/>
    <mergeCell ref="AQ41:AR41"/>
    <mergeCell ref="AQ42:AR42"/>
    <mergeCell ref="AQ43:AR43"/>
    <mergeCell ref="AQ44:AR44"/>
    <mergeCell ref="AQ33:AR33"/>
    <mergeCell ref="AQ34:AR34"/>
    <mergeCell ref="AQ35:AR35"/>
    <mergeCell ref="AQ36:AR36"/>
    <mergeCell ref="AQ37:AR37"/>
    <mergeCell ref="AQ38:AR38"/>
    <mergeCell ref="AQ27:AR27"/>
    <mergeCell ref="AQ28:AR28"/>
    <mergeCell ref="AQ29:AR29"/>
    <mergeCell ref="AQ30:AR30"/>
    <mergeCell ref="AQ31:AR31"/>
    <mergeCell ref="AQ32:AR32"/>
    <mergeCell ref="AQ21:AR21"/>
    <mergeCell ref="AQ22:AR22"/>
    <mergeCell ref="AQ23:AR23"/>
    <mergeCell ref="AQ24:AR24"/>
    <mergeCell ref="AQ25:AR25"/>
    <mergeCell ref="AQ26:AR26"/>
    <mergeCell ref="AQ15:AR15"/>
    <mergeCell ref="AQ16:AR16"/>
    <mergeCell ref="AQ17:AR17"/>
    <mergeCell ref="AQ18:AR18"/>
    <mergeCell ref="AQ19:AR19"/>
    <mergeCell ref="AQ20:AR20"/>
    <mergeCell ref="AQ12:AR14"/>
    <mergeCell ref="AN13:AN14"/>
    <mergeCell ref="AO13:AO14"/>
    <mergeCell ref="A12:A14"/>
    <mergeCell ref="B12:B14"/>
    <mergeCell ref="C12:C14"/>
    <mergeCell ref="D12:D14"/>
    <mergeCell ref="E12:AI12"/>
    <mergeCell ref="AJ12:AL13"/>
  </mergeCells>
  <pageMargins left="0" right="0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2018-09-27T03:06:53Z</dcterms:modified>
</cp:coreProperties>
</file>